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025" tabRatio="603" activeTab="0"/>
  </bookViews>
  <sheets>
    <sheet name="приложение 5" sheetId="1" r:id="rId1"/>
  </sheets>
  <definedNames>
    <definedName name="_xlnm.Print_Area" localSheetId="0">'приложение 5'!$A$1:$AP$59</definedName>
    <definedName name="_xlnm.Print_Titles" localSheetId="0">'приложение 5'!$A:$B</definedName>
  </definedNames>
  <calcPr fullCalcOnLoad="1"/>
</workbook>
</file>

<file path=xl/sharedStrings.xml><?xml version="1.0" encoding="utf-8"?>
<sst xmlns="http://schemas.openxmlformats.org/spreadsheetml/2006/main" count="200" uniqueCount="121">
  <si>
    <t>НАИМЕНОВАНИЕ НА РАЗХОДА</t>
  </si>
  <si>
    <t>ПАР.</t>
  </si>
  <si>
    <t>ВСИЧКО Общи държавни служби</t>
  </si>
  <si>
    <t>ЧИТАЛИЩА - 738</t>
  </si>
  <si>
    <t>Общ.служ-би (избори)- 117</t>
  </si>
  <si>
    <t>Първоначален план</t>
  </si>
  <si>
    <t>Уточнен план</t>
  </si>
  <si>
    <t>Отчет</t>
  </si>
  <si>
    <t>Разлика</t>
  </si>
  <si>
    <t>% Изпълнение</t>
  </si>
  <si>
    <t>ЗАПЛАТИ на персонала по тр.правоотн.</t>
  </si>
  <si>
    <t>01</t>
  </si>
  <si>
    <t>заплати на персонала,зает по тр.прав.</t>
  </si>
  <si>
    <t>0101</t>
  </si>
  <si>
    <t>заплати на персонала,зает по служ.прав.</t>
  </si>
  <si>
    <t>0102</t>
  </si>
  <si>
    <t>запл.от прав.прирав.към трудови</t>
  </si>
  <si>
    <t>0103</t>
  </si>
  <si>
    <t>ДМС и др. възнаграждения</t>
  </si>
  <si>
    <t>0109</t>
  </si>
  <si>
    <t>Др. възнагр. и плащ. за персонал</t>
  </si>
  <si>
    <t>02</t>
  </si>
  <si>
    <t>за нещат. перс. по тр. правоотнош.</t>
  </si>
  <si>
    <t>0201</t>
  </si>
  <si>
    <t>за перс. по извънтрудови правоотнош.</t>
  </si>
  <si>
    <t>0202</t>
  </si>
  <si>
    <t>изплатени суми от СБКО</t>
  </si>
  <si>
    <t>0205</t>
  </si>
  <si>
    <t>обезщетения на персонала,с х-р на възнагр.</t>
  </si>
  <si>
    <t>0208</t>
  </si>
  <si>
    <t>др. подобни плащания и възнаграждения</t>
  </si>
  <si>
    <t>0209</t>
  </si>
  <si>
    <t xml:space="preserve">Задълж.осиг.вн. работод. </t>
  </si>
  <si>
    <t>05</t>
  </si>
  <si>
    <t>Осиг.вн. работод.(ДОО)</t>
  </si>
  <si>
    <t>0551</t>
  </si>
  <si>
    <t>Осиг.вн. работод.(УПФ)</t>
  </si>
  <si>
    <t>0552</t>
  </si>
  <si>
    <t>ЗО вноски работод.</t>
  </si>
  <si>
    <t>0560</t>
  </si>
  <si>
    <t>Вноски за ДЗПО</t>
  </si>
  <si>
    <t>0580</t>
  </si>
  <si>
    <t>ИЗДРЪЖКА</t>
  </si>
  <si>
    <t>10</t>
  </si>
  <si>
    <t>Храна</t>
  </si>
  <si>
    <t>1011</t>
  </si>
  <si>
    <t>Медикаменти</t>
  </si>
  <si>
    <t>1012</t>
  </si>
  <si>
    <t>Постелен инвентар и облекло</t>
  </si>
  <si>
    <t>1013</t>
  </si>
  <si>
    <t>Уч. и н.-изсл. разх. и книги за библ.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</si>
  <si>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</si>
  <si>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</si>
  <si>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</si>
  <si>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</si>
  <si>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</si>
  <si>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</si>
  <si>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</si>
  <si>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</si>
  <si>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</si>
  <si>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платени данъци, мита и такси</t>
  </si>
  <si>
    <t>1040</t>
  </si>
  <si>
    <t>Командировки в страната</t>
  </si>
  <si>
    <t>1051</t>
  </si>
  <si>
    <t>Командировки в чужбина</t>
  </si>
  <si>
    <t>1052</t>
  </si>
  <si>
    <t>разходи за застраховки</t>
  </si>
  <si>
    <t>1062</t>
  </si>
  <si>
    <t>други разходи за СБКО</t>
  </si>
  <si>
    <t>1091</t>
  </si>
  <si>
    <t>глоби, неуст., лихви и съдебни обезщет.</t>
  </si>
  <si>
    <t>1092</t>
  </si>
  <si>
    <t>други неквалиф. в др.параграфи</t>
  </si>
  <si>
    <t>1098</t>
  </si>
  <si>
    <t>Стипендии</t>
  </si>
  <si>
    <t>40</t>
  </si>
  <si>
    <t>Помощи и обезщетения</t>
  </si>
  <si>
    <t>42</t>
  </si>
  <si>
    <t>Др.текущи трансфери за домакинства</t>
  </si>
  <si>
    <t>4219</t>
  </si>
  <si>
    <t>Субс. за неф. предпр. за тек дейност</t>
  </si>
  <si>
    <t>43</t>
  </si>
  <si>
    <t>за текуща дейност</t>
  </si>
  <si>
    <t>4301</t>
  </si>
  <si>
    <t>за осъществ. на здр. дейност и мед.помощ</t>
  </si>
  <si>
    <t>4302</t>
  </si>
  <si>
    <t>Субс. за тек. дейностна орг. с ид. цел</t>
  </si>
  <si>
    <t>45</t>
  </si>
  <si>
    <t>Разх.за чл.внос и участ.в нетър.орг.</t>
  </si>
  <si>
    <t>46</t>
  </si>
  <si>
    <t>Основен ремонт на ДМА</t>
  </si>
  <si>
    <t>51</t>
  </si>
  <si>
    <t>Придобиване на ДМА</t>
  </si>
  <si>
    <t>52</t>
  </si>
  <si>
    <t xml:space="preserve"> </t>
  </si>
  <si>
    <t>Придобиване на НДА</t>
  </si>
  <si>
    <t>53</t>
  </si>
  <si>
    <t>Капиталови трансфери</t>
  </si>
  <si>
    <t>Резерв за непр. и неотл.р-ди</t>
  </si>
  <si>
    <t>ВСИЧКО РАЗХОДИ</t>
  </si>
  <si>
    <t>Приложение №3</t>
  </si>
  <si>
    <t>ЦДГ-311</t>
  </si>
  <si>
    <t>ООУ-322</t>
  </si>
  <si>
    <t>ВСИЧКО</t>
  </si>
  <si>
    <t>ОБРАЗОВАНИЕ</t>
  </si>
  <si>
    <t>ПВЗ-532</t>
  </si>
  <si>
    <t>ВСИЧКО СОЦ.ОСИГУР., ПОДПОМАГАНЕ И ГРИЖИ</t>
  </si>
  <si>
    <t>СОПГ</t>
  </si>
  <si>
    <t>СПОРТ ЗА ВСИЧКИ - 713</t>
  </si>
  <si>
    <t>ВСИЧКО ПОЧ.ДЕЛО, КУЛТУРА И РЕЛ.Д-СТИ</t>
  </si>
  <si>
    <t>ПОЧИВНО ДЕЛО,КУЛТУРА И РЕЛИГИОЗНИ ДЕЙНОСТИ</t>
  </si>
  <si>
    <t xml:space="preserve">ВСИЧКО ЗА ОБЩИНА - ДОФИНАНСИРАНЕ </t>
  </si>
  <si>
    <t>ОБЩИ ДЪРЖ. СЛ.</t>
  </si>
  <si>
    <t>Общинска адм.-122</t>
  </si>
  <si>
    <t>Защитени жилища -554</t>
  </si>
  <si>
    <t>стопански инвентар</t>
  </si>
  <si>
    <t>Платени данъци ,такси и админ.санкции</t>
  </si>
  <si>
    <t>платени общински данъци такси и админ.такси</t>
  </si>
  <si>
    <t>ПУППСОУ -326</t>
  </si>
  <si>
    <t>Друго оборудване, машини и съоражения</t>
  </si>
  <si>
    <t>ОТЧЕТ ЗА РАЗХОДИТЕ ЗА ДЪРЖАВНИ ДЕЙНОСТИ, ДОФИНАНСИРАНИ С ОБЩИНСКИ ПРИХОДИ ПРЕЗ 2014 ГОДИНА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</si>
</sst>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.00"/>
    <numFmt numFmtId="173" formatCode="##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</numFmts>
  <fonts count="30">
    <font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color indexed="63"/>
      <name val="Times New Roman"/>
      <family val="1"/>
    </font>
    <font>
      <b/>
      <sz val="13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top"/>
    </xf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1" fontId="0" fillId="24" borderId="0" xfId="0" applyNumberFormat="1" applyFont="1" applyFill="1" applyAlignment="1" applyProtection="1">
      <alignment/>
      <protection locked="0"/>
    </xf>
    <xf numFmtId="172" fontId="0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173" fontId="3" fillId="24" borderId="13" xfId="0" applyNumberFormat="1" applyFont="1" applyFill="1" applyBorder="1" applyAlignment="1">
      <alignment horizontal="center" vertical="center" wrapText="1" shrinkToFit="1"/>
    </xf>
    <xf numFmtId="173" fontId="3" fillId="24" borderId="14" xfId="0" applyNumberFormat="1" applyFont="1" applyFill="1" applyBorder="1" applyAlignment="1">
      <alignment horizontal="center" vertical="center" wrapText="1" shrinkToFit="1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24" borderId="15" xfId="0" applyFont="1" applyFill="1" applyBorder="1" applyAlignment="1">
      <alignment/>
    </xf>
    <xf numFmtId="173" fontId="4" fillId="24" borderId="14" xfId="0" applyNumberFormat="1" applyFont="1" applyFill="1" applyBorder="1" applyAlignment="1" applyProtection="1">
      <alignment/>
      <protection/>
    </xf>
    <xf numFmtId="10" fontId="4" fillId="24" borderId="14" xfId="59" applyNumberFormat="1" applyFont="1" applyFill="1" applyBorder="1" applyAlignment="1" applyProtection="1">
      <alignment/>
      <protection/>
    </xf>
    <xf numFmtId="1" fontId="4" fillId="24" borderId="14" xfId="0" applyNumberFormat="1" applyFont="1" applyFill="1" applyBorder="1" applyAlignment="1" applyProtection="1">
      <alignment/>
      <protection/>
    </xf>
    <xf numFmtId="0" fontId="4" fillId="24" borderId="15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14" xfId="0" applyFont="1" applyFill="1" applyBorder="1" applyAlignment="1">
      <alignment/>
    </xf>
    <xf numFmtId="173" fontId="0" fillId="24" borderId="14" xfId="0" applyNumberFormat="1" applyFont="1" applyFill="1" applyBorder="1" applyAlignment="1" applyProtection="1">
      <alignment/>
      <protection locked="0"/>
    </xf>
    <xf numFmtId="173" fontId="0" fillId="24" borderId="14" xfId="0" applyNumberFormat="1" applyFont="1" applyFill="1" applyBorder="1" applyAlignment="1" applyProtection="1">
      <alignment/>
      <protection/>
    </xf>
    <xf numFmtId="10" fontId="0" fillId="24" borderId="14" xfId="59" applyNumberFormat="1" applyFont="1" applyFill="1" applyBorder="1" applyAlignment="1" applyProtection="1">
      <alignment/>
      <protection/>
    </xf>
    <xf numFmtId="1" fontId="0" fillId="24" borderId="14" xfId="59" applyNumberFormat="1" applyFont="1" applyFill="1" applyBorder="1" applyAlignment="1" applyProtection="1">
      <alignment/>
      <protection/>
    </xf>
    <xf numFmtId="0" fontId="0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4" xfId="0" applyFont="1" applyFill="1" applyBorder="1" applyAlignment="1">
      <alignment horizontal="center"/>
    </xf>
    <xf numFmtId="173" fontId="4" fillId="24" borderId="0" xfId="0" applyNumberFormat="1" applyFont="1" applyFill="1" applyAlignment="1">
      <alignment/>
    </xf>
    <xf numFmtId="173" fontId="0" fillId="24" borderId="0" xfId="0" applyNumberFormat="1" applyFont="1" applyFill="1" applyAlignment="1">
      <alignment/>
    </xf>
    <xf numFmtId="1" fontId="0" fillId="24" borderId="14" xfId="0" applyNumberFormat="1" applyFont="1" applyFill="1" applyBorder="1" applyAlignment="1">
      <alignment/>
    </xf>
    <xf numFmtId="1" fontId="0" fillId="24" borderId="14" xfId="0" applyNumberFormat="1" applyFont="1" applyFill="1" applyBorder="1" applyAlignment="1">
      <alignment horizontal="center"/>
    </xf>
    <xf numFmtId="173" fontId="4" fillId="24" borderId="14" xfId="0" applyNumberFormat="1" applyFont="1" applyFill="1" applyBorder="1" applyAlignment="1" applyProtection="1">
      <alignment/>
      <protection locked="0"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1" fontId="4" fillId="24" borderId="14" xfId="59" applyNumberFormat="1" applyFont="1" applyFill="1" applyBorder="1" applyAlignment="1" applyProtection="1">
      <alignment/>
      <protection/>
    </xf>
    <xf numFmtId="173" fontId="4" fillId="0" borderId="0" xfId="0" applyNumberFormat="1" applyFont="1" applyAlignment="1">
      <alignment/>
    </xf>
    <xf numFmtId="0" fontId="4" fillId="24" borderId="14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right"/>
    </xf>
    <xf numFmtId="173" fontId="4" fillId="24" borderId="14" xfId="0" applyNumberFormat="1" applyFont="1" applyFill="1" applyBorder="1" applyAlignment="1" applyProtection="1">
      <alignment horizontal="right"/>
      <protection/>
    </xf>
    <xf numFmtId="173" fontId="3" fillId="24" borderId="16" xfId="0" applyNumberFormat="1" applyFont="1" applyFill="1" applyBorder="1" applyAlignment="1">
      <alignment horizontal="center" vertical="center" wrapText="1" shrinkToFit="1"/>
    </xf>
    <xf numFmtId="173" fontId="3" fillId="24" borderId="15" xfId="0" applyNumberFormat="1" applyFont="1" applyFill="1" applyBorder="1" applyAlignment="1">
      <alignment horizontal="center" vertical="center" wrapText="1" shrinkToFit="1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" fontId="4" fillId="24" borderId="14" xfId="0" applyNumberFormat="1" applyFont="1" applyFill="1" applyBorder="1" applyAlignment="1" applyProtection="1">
      <alignment horizontal="right"/>
      <protection/>
    </xf>
    <xf numFmtId="0" fontId="0" fillId="24" borderId="0" xfId="0" applyFill="1" applyAlignment="1">
      <alignment/>
    </xf>
    <xf numFmtId="0" fontId="4" fillId="24" borderId="22" xfId="0" applyFont="1" applyFill="1" applyBorder="1" applyAlignment="1">
      <alignment horizontal="center" vertical="center"/>
    </xf>
    <xf numFmtId="1" fontId="3" fillId="24" borderId="15" xfId="0" applyNumberFormat="1" applyFont="1" applyFill="1" applyBorder="1" applyAlignment="1">
      <alignment horizontal="center" vertical="center" wrapText="1" shrinkToFit="1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24" borderId="0" xfId="0" applyFont="1" applyFill="1" applyAlignment="1">
      <alignment horizontal="left"/>
    </xf>
    <xf numFmtId="1" fontId="28" fillId="24" borderId="0" xfId="0" applyNumberFormat="1" applyFont="1" applyFill="1" applyAlignment="1">
      <alignment horizontal="left"/>
    </xf>
    <xf numFmtId="0" fontId="0" fillId="24" borderId="14" xfId="0" applyFont="1" applyFill="1" applyBorder="1" applyAlignment="1">
      <alignment/>
    </xf>
    <xf numFmtId="173" fontId="0" fillId="24" borderId="14" xfId="0" applyNumberFormat="1" applyFont="1" applyFill="1" applyBorder="1" applyAlignment="1" applyProtection="1">
      <alignment/>
      <protection locked="0"/>
    </xf>
    <xf numFmtId="0" fontId="5" fillId="24" borderId="14" xfId="0" applyFont="1" applyFill="1" applyBorder="1" applyAlignment="1">
      <alignment horizontal="left"/>
    </xf>
    <xf numFmtId="0" fontId="29" fillId="24" borderId="14" xfId="0" applyFont="1" applyFill="1" applyBorder="1" applyAlignment="1">
      <alignment horizontal="left"/>
    </xf>
    <xf numFmtId="0" fontId="0" fillId="24" borderId="14" xfId="0" applyFill="1" applyBorder="1" applyAlignment="1">
      <alignment/>
    </xf>
    <xf numFmtId="173" fontId="0" fillId="24" borderId="14" xfId="0" applyNumberFormat="1" applyFont="1" applyFill="1" applyBorder="1" applyAlignment="1" applyProtection="1">
      <alignment/>
      <protection/>
    </xf>
    <xf numFmtId="173" fontId="0" fillId="24" borderId="23" xfId="0" applyNumberFormat="1" applyFill="1" applyBorder="1" applyAlignment="1">
      <alignment horizontal="center" vertical="center" wrapText="1"/>
    </xf>
    <xf numFmtId="173" fontId="0" fillId="24" borderId="24" xfId="0" applyNumberFormat="1" applyFont="1" applyFill="1" applyBorder="1" applyAlignment="1">
      <alignment horizontal="center" vertical="center" wrapText="1"/>
    </xf>
    <xf numFmtId="173" fontId="0" fillId="24" borderId="25" xfId="0" applyNumberFormat="1" applyFont="1" applyFill="1" applyBorder="1" applyAlignment="1">
      <alignment horizontal="center" vertical="center" wrapText="1"/>
    </xf>
    <xf numFmtId="173" fontId="0" fillId="24" borderId="26" xfId="0" applyNumberFormat="1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wrapText="1"/>
    </xf>
    <xf numFmtId="0" fontId="4" fillId="25" borderId="28" xfId="0" applyFont="1" applyFill="1" applyBorder="1" applyAlignment="1">
      <alignment horizontal="center" wrapText="1"/>
    </xf>
    <xf numFmtId="173" fontId="4" fillId="24" borderId="29" xfId="0" applyNumberFormat="1" applyFont="1" applyFill="1" applyBorder="1" applyAlignment="1">
      <alignment horizontal="center" wrapText="1"/>
    </xf>
    <xf numFmtId="173" fontId="4" fillId="24" borderId="30" xfId="0" applyNumberFormat="1" applyFont="1" applyFill="1" applyBorder="1" applyAlignment="1">
      <alignment horizontal="center" wrapText="1"/>
    </xf>
    <xf numFmtId="173" fontId="0" fillId="24" borderId="27" xfId="0" applyNumberFormat="1" applyFill="1" applyBorder="1" applyAlignment="1">
      <alignment horizontal="center" vertical="center"/>
    </xf>
    <xf numFmtId="173" fontId="0" fillId="24" borderId="31" xfId="0" applyNumberFormat="1" applyFont="1" applyFill="1" applyBorder="1" applyAlignment="1">
      <alignment horizontal="center" vertical="center"/>
    </xf>
    <xf numFmtId="173" fontId="4" fillId="24" borderId="32" xfId="0" applyNumberFormat="1" applyFont="1" applyFill="1" applyBorder="1" applyAlignment="1">
      <alignment horizontal="center" vertical="center" wrapText="1"/>
    </xf>
    <xf numFmtId="173" fontId="0" fillId="24" borderId="33" xfId="0" applyNumberFormat="1" applyFill="1" applyBorder="1" applyAlignment="1">
      <alignment horizontal="center" vertical="center" wrapText="1"/>
    </xf>
    <xf numFmtId="0" fontId="0" fillId="25" borderId="34" xfId="0" applyFill="1" applyBorder="1" applyAlignment="1">
      <alignment horizontal="center" vertical="center" wrapText="1"/>
    </xf>
    <xf numFmtId="173" fontId="0" fillId="24" borderId="35" xfId="0" applyNumberFormat="1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173" fontId="0" fillId="24" borderId="37" xfId="0" applyNumberFormat="1" applyFill="1" applyBorder="1" applyAlignment="1">
      <alignment horizontal="center" vertical="center" wrapText="1"/>
    </xf>
    <xf numFmtId="173" fontId="0" fillId="24" borderId="38" xfId="0" applyNumberFormat="1" applyFont="1" applyFill="1" applyBorder="1" applyAlignment="1">
      <alignment horizontal="center" vertical="center" wrapText="1"/>
    </xf>
    <xf numFmtId="173" fontId="4" fillId="24" borderId="39" xfId="0" applyNumberFormat="1" applyFont="1" applyFill="1" applyBorder="1" applyAlignment="1">
      <alignment horizontal="center" vertical="center"/>
    </xf>
    <xf numFmtId="173" fontId="4" fillId="24" borderId="40" xfId="0" applyNumberFormat="1" applyFont="1" applyFill="1" applyBorder="1" applyAlignment="1">
      <alignment horizontal="center" vertical="center"/>
    </xf>
    <xf numFmtId="173" fontId="4" fillId="24" borderId="41" xfId="0" applyNumberFormat="1" applyFont="1" applyFill="1" applyBorder="1" applyAlignment="1">
      <alignment horizontal="center" vertical="center"/>
    </xf>
    <xf numFmtId="173" fontId="4" fillId="24" borderId="39" xfId="0" applyNumberFormat="1" applyFont="1" applyFill="1" applyBorder="1" applyAlignment="1">
      <alignment horizontal="center" vertical="center" wrapText="1"/>
    </xf>
    <xf numFmtId="173" fontId="4" fillId="24" borderId="42" xfId="0" applyNumberFormat="1" applyFont="1" applyFill="1" applyBorder="1" applyAlignment="1">
      <alignment horizontal="center" vertical="center" wrapText="1"/>
    </xf>
    <xf numFmtId="173" fontId="4" fillId="24" borderId="43" xfId="0" applyNumberFormat="1" applyFont="1" applyFill="1" applyBorder="1" applyAlignment="1">
      <alignment horizontal="center" vertical="center" wrapText="1"/>
    </xf>
    <xf numFmtId="173" fontId="4" fillId="24" borderId="44" xfId="0" applyNumberFormat="1" applyFont="1" applyFill="1" applyBorder="1" applyAlignment="1">
      <alignment horizontal="center" vertical="center" wrapText="1"/>
    </xf>
    <xf numFmtId="173" fontId="4" fillId="24" borderId="45" xfId="0" applyNumberFormat="1" applyFont="1" applyFill="1" applyBorder="1" applyAlignment="1">
      <alignment horizontal="center" vertical="center" wrapText="1"/>
    </xf>
    <xf numFmtId="173" fontId="0" fillId="24" borderId="29" xfId="0" applyNumberFormat="1" applyFont="1" applyFill="1" applyBorder="1" applyAlignment="1">
      <alignment horizontal="center" vertical="center" wrapText="1"/>
    </xf>
    <xf numFmtId="173" fontId="0" fillId="24" borderId="30" xfId="0" applyNumberFormat="1" applyFont="1" applyFill="1" applyBorder="1" applyAlignment="1">
      <alignment horizontal="center" vertical="center" wrapText="1"/>
    </xf>
    <xf numFmtId="173" fontId="0" fillId="24" borderId="46" xfId="0" applyNumberFormat="1" applyFont="1" applyFill="1" applyBorder="1" applyAlignment="1">
      <alignment horizontal="center" vertical="center" wrapText="1"/>
    </xf>
    <xf numFmtId="173" fontId="4" fillId="24" borderId="27" xfId="0" applyNumberFormat="1" applyFont="1" applyFill="1" applyBorder="1" applyAlignment="1" applyProtection="1">
      <alignment horizontal="center" wrapText="1"/>
      <protection locked="0"/>
    </xf>
    <xf numFmtId="173" fontId="4" fillId="24" borderId="28" xfId="0" applyNumberFormat="1" applyFont="1" applyFill="1" applyBorder="1" applyAlignment="1" applyProtection="1">
      <alignment horizontal="center" wrapText="1"/>
      <protection locked="0"/>
    </xf>
    <xf numFmtId="173" fontId="4" fillId="24" borderId="47" xfId="0" applyNumberFormat="1" applyFont="1" applyFill="1" applyBorder="1" applyAlignment="1" applyProtection="1">
      <alignment horizontal="center" wrapText="1"/>
      <protection locked="0"/>
    </xf>
    <xf numFmtId="173" fontId="4" fillId="24" borderId="48" xfId="0" applyNumberFormat="1" applyFont="1" applyFill="1" applyBorder="1" applyAlignment="1">
      <alignment horizontal="center" vertical="center" wrapText="1"/>
    </xf>
    <xf numFmtId="173" fontId="4" fillId="24" borderId="49" xfId="0" applyNumberFormat="1" applyFont="1" applyFill="1" applyBorder="1" applyAlignment="1">
      <alignment horizontal="center" vertical="center" wrapText="1"/>
    </xf>
    <xf numFmtId="173" fontId="4" fillId="24" borderId="50" xfId="0" applyNumberFormat="1" applyFont="1" applyFill="1" applyBorder="1" applyAlignment="1">
      <alignment horizontal="center" vertical="center" wrapText="1"/>
    </xf>
    <xf numFmtId="173" fontId="4" fillId="24" borderId="51" xfId="0" applyNumberFormat="1" applyFont="1" applyFill="1" applyBorder="1" applyAlignment="1">
      <alignment horizontal="center" vertical="center" wrapText="1"/>
    </xf>
    <xf numFmtId="173" fontId="4" fillId="24" borderId="52" xfId="0" applyNumberFormat="1" applyFont="1" applyFill="1" applyBorder="1" applyAlignment="1">
      <alignment horizontal="center" vertical="center" wrapText="1"/>
    </xf>
    <xf numFmtId="173" fontId="4" fillId="24" borderId="53" xfId="0" applyNumberFormat="1" applyFont="1" applyFill="1" applyBorder="1" applyAlignment="1">
      <alignment horizontal="center" vertical="center" wrapText="1"/>
    </xf>
    <xf numFmtId="173" fontId="0" fillId="24" borderId="54" xfId="0" applyNumberFormat="1" applyFill="1" applyBorder="1" applyAlignment="1">
      <alignment horizontal="center" vertical="center" wrapText="1"/>
    </xf>
    <xf numFmtId="173" fontId="0" fillId="24" borderId="54" xfId="0" applyNumberFormat="1" applyFont="1" applyFill="1" applyBorder="1" applyAlignment="1">
      <alignment horizontal="center" vertical="center" wrapText="1"/>
    </xf>
    <xf numFmtId="173" fontId="0" fillId="24" borderId="15" xfId="0" applyNumberFormat="1" applyFont="1" applyFill="1" applyBorder="1" applyAlignment="1">
      <alignment horizontal="center" vertical="center" wrapText="1"/>
    </xf>
    <xf numFmtId="173" fontId="0" fillId="24" borderId="55" xfId="0" applyNumberFormat="1" applyFont="1" applyFill="1" applyBorder="1" applyAlignment="1">
      <alignment horizontal="center" vertical="center" wrapText="1"/>
    </xf>
    <xf numFmtId="173" fontId="0" fillId="24" borderId="56" xfId="0" applyNumberFormat="1" applyFill="1" applyBorder="1" applyAlignment="1">
      <alignment horizontal="center" vertical="center" wrapText="1"/>
    </xf>
    <xf numFmtId="173" fontId="0" fillId="24" borderId="56" xfId="0" applyNumberFormat="1" applyFont="1" applyFill="1" applyBorder="1" applyAlignment="1">
      <alignment horizontal="center" vertical="center" wrapText="1"/>
    </xf>
    <xf numFmtId="173" fontId="0" fillId="24" borderId="44" xfId="0" applyNumberFormat="1" applyFont="1" applyFill="1" applyBorder="1" applyAlignment="1">
      <alignment horizontal="center" vertical="center" wrapText="1"/>
    </xf>
    <xf numFmtId="173" fontId="4" fillId="24" borderId="33" xfId="0" applyNumberFormat="1" applyFont="1" applyFill="1" applyBorder="1" applyAlignment="1">
      <alignment horizontal="center" vertical="center" wrapText="1"/>
    </xf>
    <xf numFmtId="0" fontId="4" fillId="25" borderId="5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Резултат 1" xfId="63"/>
    <cellStyle name="Резултат 1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"/>
  <sheetViews>
    <sheetView showZeros="0" tabSelected="1" zoomScale="90" zoomScaleNormal="90" zoomScalePageLayoutView="0" workbookViewId="0" topLeftCell="A1">
      <pane xSplit="2" ySplit="7" topLeftCell="AJ26" activePane="bottomRight" state="frozen"/>
      <selection pane="topLeft" activeCell="A1" sqref="A1"/>
      <selection pane="topRight" activeCell="AS1" sqref="AS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40.28125" style="1" customWidth="1"/>
    <col min="2" max="2" width="5.57421875" style="1" bestFit="1" customWidth="1"/>
    <col min="3" max="4" width="10.57421875" style="1" customWidth="1"/>
    <col min="5" max="5" width="0.13671875" style="2" customWidth="1"/>
    <col min="6" max="6" width="10.57421875" style="2" customWidth="1"/>
    <col min="7" max="7" width="10.140625" style="2" customWidth="1"/>
    <col min="8" max="9" width="10.57421875" style="1" hidden="1" customWidth="1"/>
    <col min="10" max="10" width="0.2890625" style="1" hidden="1" customWidth="1"/>
    <col min="11" max="11" width="10.57421875" style="1" customWidth="1"/>
    <col min="12" max="12" width="10.7109375" style="1" customWidth="1"/>
    <col min="13" max="13" width="10.57421875" style="1" hidden="1" customWidth="1"/>
    <col min="14" max="14" width="0.13671875" style="1" customWidth="1"/>
    <col min="15" max="15" width="10.57421875" style="1" hidden="1" customWidth="1"/>
    <col min="16" max="16" width="10.57421875" style="2" hidden="1" customWidth="1"/>
    <col min="17" max="17" width="9.140625" style="1" customWidth="1"/>
    <col min="18" max="18" width="6.7109375" style="1" bestFit="1" customWidth="1"/>
    <col min="19" max="20" width="6.7109375" style="1" customWidth="1"/>
    <col min="21" max="21" width="7.421875" style="1" bestFit="1" customWidth="1"/>
    <col min="22" max="22" width="10.57421875" style="1" customWidth="1"/>
    <col min="23" max="24" width="10.57421875" style="54" customWidth="1"/>
    <col min="25" max="25" width="8.8515625" style="54" customWidth="1"/>
    <col min="26" max="26" width="9.140625" style="54" customWidth="1"/>
    <col min="27" max="27" width="10.57421875" style="1" customWidth="1"/>
    <col min="28" max="28" width="10.28125" style="1" customWidth="1"/>
    <col min="29" max="33" width="10.57421875" style="1" hidden="1" customWidth="1"/>
    <col min="34" max="36" width="10.57421875" style="1" customWidth="1"/>
    <col min="37" max="37" width="11.140625" style="1" customWidth="1"/>
    <col min="38" max="41" width="10.57421875" style="1" customWidth="1"/>
    <col min="42" max="42" width="7.7109375" style="1" customWidth="1"/>
    <col min="43" max="43" width="15.421875" style="1" customWidth="1"/>
    <col min="44" max="44" width="7.7109375" style="3" customWidth="1"/>
    <col min="45" max="16384" width="9.00390625" style="1" customWidth="1"/>
  </cols>
  <sheetData>
    <row r="1" spans="3:63" ht="15">
      <c r="C1" s="59" t="s">
        <v>100</v>
      </c>
      <c r="D1" s="60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5"/>
      <c r="Q1" s="4"/>
      <c r="R1" s="6"/>
      <c r="S1" s="6"/>
      <c r="T1" s="6"/>
      <c r="U1" s="4"/>
      <c r="V1" s="6"/>
      <c r="W1" s="4"/>
      <c r="X1" s="4"/>
      <c r="Y1" s="4"/>
      <c r="Z1" s="4"/>
      <c r="AA1" s="6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6"/>
      <c r="AO1" s="6"/>
      <c r="AP1" s="4"/>
      <c r="AQ1" s="4"/>
      <c r="AR1" s="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3:63" ht="18" customHeight="1">
      <c r="C2" s="61" t="s">
        <v>120</v>
      </c>
      <c r="D2" s="62"/>
      <c r="E2" s="63"/>
      <c r="F2" s="63"/>
      <c r="G2" s="63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24"/>
      <c r="X2" s="4"/>
      <c r="Y2" s="4"/>
      <c r="Z2" s="4"/>
      <c r="AA2" s="6"/>
      <c r="AB2" s="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6"/>
      <c r="AO2" s="6"/>
      <c r="AP2" s="4"/>
      <c r="AQ2" s="4"/>
      <c r="AR2" s="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3:63" ht="15.75" customHeight="1">
      <c r="C3" s="8"/>
      <c r="D3" s="8"/>
      <c r="E3" s="9"/>
      <c r="F3" s="9"/>
      <c r="G3" s="9"/>
      <c r="H3" s="8"/>
      <c r="I3" s="8"/>
      <c r="J3" s="8"/>
      <c r="K3" s="8"/>
      <c r="L3" s="8"/>
      <c r="M3" s="8"/>
      <c r="N3" s="8"/>
      <c r="O3" s="8"/>
      <c r="P3" s="9"/>
      <c r="Q3" s="8"/>
      <c r="R3" s="8"/>
      <c r="S3" s="8"/>
      <c r="T3" s="8"/>
      <c r="U3" s="8"/>
      <c r="V3" s="8"/>
      <c r="W3" s="4"/>
      <c r="X3" s="4"/>
      <c r="Y3" s="4"/>
      <c r="Z3" s="4"/>
      <c r="AA3" s="6"/>
      <c r="AB3" s="6"/>
      <c r="AC3" s="4"/>
      <c r="AD3" s="4"/>
      <c r="AE3" s="4"/>
      <c r="AF3" s="4"/>
      <c r="AG3" s="4"/>
      <c r="AH3" s="56"/>
      <c r="AI3" s="4"/>
      <c r="AJ3" s="56"/>
      <c r="AK3" s="4"/>
      <c r="AL3" s="56"/>
      <c r="AM3" s="4"/>
      <c r="AN3" s="6"/>
      <c r="AO3" s="6"/>
      <c r="AP3" s="4"/>
      <c r="AQ3" s="4"/>
      <c r="AR3" s="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3.5" thickBot="1">
      <c r="A4" s="4"/>
      <c r="B4" s="4"/>
      <c r="C4" s="6"/>
      <c r="D4" s="6"/>
      <c r="E4" s="10"/>
      <c r="F4" s="10"/>
      <c r="G4" s="10"/>
      <c r="H4" s="6"/>
      <c r="I4" s="6"/>
      <c r="J4" s="6"/>
      <c r="K4" s="6"/>
      <c r="L4" s="6"/>
      <c r="M4" s="6"/>
      <c r="N4" s="6"/>
      <c r="O4" s="6"/>
      <c r="P4" s="10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4"/>
      <c r="AQ4" s="4"/>
      <c r="AR4" s="7"/>
      <c r="AS4" s="6"/>
      <c r="AT4" s="4"/>
      <c r="AU4" s="11"/>
      <c r="AV4" s="4"/>
      <c r="AW4" s="6"/>
      <c r="AX4" s="4"/>
      <c r="AY4" s="11"/>
      <c r="AZ4" s="4"/>
      <c r="BA4" s="6"/>
      <c r="BB4" s="4"/>
      <c r="BC4" s="11"/>
      <c r="BD4" s="4"/>
      <c r="BE4" s="6"/>
      <c r="BF4" s="4"/>
      <c r="BG4" s="11"/>
      <c r="BH4" s="4"/>
      <c r="BI4" s="4"/>
      <c r="BJ4" s="4"/>
      <c r="BK4" s="11"/>
    </row>
    <row r="5" spans="1:62" ht="33.75" customHeight="1" thickBot="1">
      <c r="A5" s="57" t="s">
        <v>0</v>
      </c>
      <c r="B5" s="51" t="s">
        <v>1</v>
      </c>
      <c r="C5" s="98" t="s">
        <v>112</v>
      </c>
      <c r="D5" s="99"/>
      <c r="E5" s="99"/>
      <c r="F5" s="99"/>
      <c r="G5" s="99"/>
      <c r="H5" s="99"/>
      <c r="I5" s="100"/>
      <c r="J5" s="101" t="s">
        <v>2</v>
      </c>
      <c r="K5" s="102"/>
      <c r="L5" s="102"/>
      <c r="M5" s="102"/>
      <c r="N5" s="103"/>
      <c r="O5" s="111" t="s">
        <v>101</v>
      </c>
      <c r="P5" s="112"/>
      <c r="Q5" s="70" t="s">
        <v>102</v>
      </c>
      <c r="R5" s="71"/>
      <c r="S5" s="70" t="s">
        <v>118</v>
      </c>
      <c r="T5" s="71"/>
      <c r="U5" s="90" t="s">
        <v>103</v>
      </c>
      <c r="V5" s="91"/>
      <c r="W5" s="87" t="s">
        <v>107</v>
      </c>
      <c r="X5" s="88"/>
      <c r="Y5" s="88"/>
      <c r="Z5" s="89"/>
      <c r="AA5" s="92" t="s">
        <v>106</v>
      </c>
      <c r="AB5" s="92"/>
      <c r="AC5" s="95" t="s">
        <v>3</v>
      </c>
      <c r="AD5" s="96"/>
      <c r="AE5" s="96"/>
      <c r="AF5" s="96"/>
      <c r="AG5" s="97"/>
      <c r="AH5" s="74" t="s">
        <v>110</v>
      </c>
      <c r="AI5" s="75"/>
      <c r="AJ5" s="75"/>
      <c r="AK5" s="75"/>
      <c r="AL5" s="80" t="s">
        <v>109</v>
      </c>
      <c r="AM5" s="80"/>
      <c r="AN5" s="76" t="s">
        <v>111</v>
      </c>
      <c r="AO5" s="77"/>
      <c r="AP5" s="12" t="s">
        <v>1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27" customHeight="1" thickBot="1">
      <c r="A6" s="49"/>
      <c r="B6" s="52"/>
      <c r="C6" s="107" t="s">
        <v>113</v>
      </c>
      <c r="D6" s="108"/>
      <c r="E6" s="109" t="s">
        <v>4</v>
      </c>
      <c r="F6" s="109"/>
      <c r="G6" s="109"/>
      <c r="H6" s="109"/>
      <c r="I6" s="110"/>
      <c r="J6" s="104"/>
      <c r="K6" s="105"/>
      <c r="L6" s="105"/>
      <c r="M6" s="105"/>
      <c r="N6" s="106"/>
      <c r="O6" s="113"/>
      <c r="P6" s="113"/>
      <c r="Q6" s="72"/>
      <c r="R6" s="73"/>
      <c r="S6" s="72"/>
      <c r="T6" s="73"/>
      <c r="U6" s="114" t="s">
        <v>104</v>
      </c>
      <c r="V6" s="115"/>
      <c r="W6" s="78" t="s">
        <v>105</v>
      </c>
      <c r="X6" s="79"/>
      <c r="Y6" s="85" t="s">
        <v>114</v>
      </c>
      <c r="Z6" s="86"/>
      <c r="AA6" s="93"/>
      <c r="AB6" s="94"/>
      <c r="AC6" s="95"/>
      <c r="AD6" s="96"/>
      <c r="AE6" s="96"/>
      <c r="AF6" s="96"/>
      <c r="AG6" s="97"/>
      <c r="AH6" s="81" t="s">
        <v>108</v>
      </c>
      <c r="AI6" s="82"/>
      <c r="AJ6" s="83" t="s">
        <v>3</v>
      </c>
      <c r="AK6" s="84"/>
      <c r="AL6" s="80"/>
      <c r="AM6" s="80"/>
      <c r="AN6" s="76"/>
      <c r="AO6" s="77"/>
      <c r="AP6" s="13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1" s="18" customFormat="1" ht="32.25" customHeight="1" thickBot="1">
      <c r="A7" s="50"/>
      <c r="B7" s="53"/>
      <c r="C7" s="15" t="s">
        <v>6</v>
      </c>
      <c r="D7" s="16" t="s">
        <v>7</v>
      </c>
      <c r="E7" s="15" t="s">
        <v>5</v>
      </c>
      <c r="F7" s="15" t="s">
        <v>6</v>
      </c>
      <c r="G7" s="16" t="s">
        <v>7</v>
      </c>
      <c r="H7" s="16" t="s">
        <v>8</v>
      </c>
      <c r="I7" s="16" t="s">
        <v>9</v>
      </c>
      <c r="J7" s="47" t="s">
        <v>5</v>
      </c>
      <c r="K7" s="47" t="s">
        <v>6</v>
      </c>
      <c r="L7" s="48" t="s">
        <v>7</v>
      </c>
      <c r="M7" s="48" t="s">
        <v>8</v>
      </c>
      <c r="N7" s="48" t="s">
        <v>9</v>
      </c>
      <c r="O7" s="47" t="s">
        <v>6</v>
      </c>
      <c r="P7" s="58" t="s">
        <v>7</v>
      </c>
      <c r="Q7" s="47" t="s">
        <v>6</v>
      </c>
      <c r="R7" s="48" t="s">
        <v>7</v>
      </c>
      <c r="S7" s="47" t="s">
        <v>6</v>
      </c>
      <c r="T7" s="48" t="s">
        <v>7</v>
      </c>
      <c r="U7" s="47" t="s">
        <v>6</v>
      </c>
      <c r="V7" s="48" t="s">
        <v>7</v>
      </c>
      <c r="W7" s="47" t="s">
        <v>6</v>
      </c>
      <c r="X7" s="48" t="s">
        <v>7</v>
      </c>
      <c r="Y7" s="47" t="s">
        <v>6</v>
      </c>
      <c r="Z7" s="48" t="s">
        <v>7</v>
      </c>
      <c r="AA7" s="47" t="s">
        <v>6</v>
      </c>
      <c r="AB7" s="48" t="s">
        <v>7</v>
      </c>
      <c r="AC7" s="15" t="s">
        <v>5</v>
      </c>
      <c r="AD7" s="15" t="s">
        <v>6</v>
      </c>
      <c r="AE7" s="16" t="s">
        <v>7</v>
      </c>
      <c r="AF7" s="16" t="s">
        <v>8</v>
      </c>
      <c r="AG7" s="16" t="s">
        <v>9</v>
      </c>
      <c r="AH7" s="47" t="s">
        <v>6</v>
      </c>
      <c r="AI7" s="48" t="s">
        <v>7</v>
      </c>
      <c r="AJ7" s="15" t="s">
        <v>6</v>
      </c>
      <c r="AK7" s="16" t="s">
        <v>7</v>
      </c>
      <c r="AL7" s="47" t="s">
        <v>6</v>
      </c>
      <c r="AM7" s="48" t="s">
        <v>7</v>
      </c>
      <c r="AN7" s="15" t="s">
        <v>6</v>
      </c>
      <c r="AO7" s="16" t="s">
        <v>7</v>
      </c>
      <c r="AP7" s="14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</row>
    <row r="8" spans="1:61" s="25" customFormat="1" ht="17.25" customHeight="1">
      <c r="A8" s="19" t="s">
        <v>10</v>
      </c>
      <c r="B8" s="19" t="s">
        <v>11</v>
      </c>
      <c r="C8" s="20">
        <f>SUM(C9:C12)</f>
        <v>24710</v>
      </c>
      <c r="D8" s="20">
        <f>SUM(D9:D12)</f>
        <v>24675</v>
      </c>
      <c r="E8" s="22"/>
      <c r="F8" s="22"/>
      <c r="G8" s="22">
        <f>SUM(G9:G12)</f>
        <v>0</v>
      </c>
      <c r="H8" s="20"/>
      <c r="I8" s="21"/>
      <c r="J8" s="20"/>
      <c r="K8" s="20">
        <f aca="true" t="shared" si="0" ref="K8:K57">+F8+C8</f>
        <v>24710</v>
      </c>
      <c r="L8" s="20">
        <f aca="true" t="shared" si="1" ref="L8:L57">+G8+D8</f>
        <v>24675</v>
      </c>
      <c r="M8" s="20"/>
      <c r="N8" s="21"/>
      <c r="O8" s="20">
        <f>SUM(O9:O12)</f>
        <v>0</v>
      </c>
      <c r="P8" s="22">
        <f>SUM(P9:P12)</f>
        <v>0</v>
      </c>
      <c r="Q8" s="20"/>
      <c r="R8" s="20">
        <f>SUM(R9:R12)</f>
        <v>0</v>
      </c>
      <c r="S8" s="20"/>
      <c r="T8" s="20"/>
      <c r="U8" s="20">
        <f>SUM(U9:U12)</f>
        <v>0</v>
      </c>
      <c r="V8" s="20">
        <f>SUM(V9:V12)</f>
        <v>0</v>
      </c>
      <c r="W8" s="20">
        <f>SUM(W9:W12)</f>
        <v>0</v>
      </c>
      <c r="X8" s="20">
        <f>SUM(X9:X12)</f>
        <v>0</v>
      </c>
      <c r="Y8" s="20"/>
      <c r="Z8" s="20"/>
      <c r="AA8" s="20">
        <f aca="true" t="shared" si="2" ref="AA8:AA16">+W8</f>
        <v>0</v>
      </c>
      <c r="AB8" s="20">
        <f>+X8+Z8</f>
        <v>0</v>
      </c>
      <c r="AC8" s="21"/>
      <c r="AD8" s="21"/>
      <c r="AE8" s="21"/>
      <c r="AF8" s="21"/>
      <c r="AG8" s="21"/>
      <c r="AH8" s="20">
        <f>SUM(AH9:AH12)</f>
        <v>0</v>
      </c>
      <c r="AI8" s="20">
        <f>SUM(AI9:AI12)</f>
        <v>0</v>
      </c>
      <c r="AJ8" s="20">
        <f>SUM(AJ9:AJ12)</f>
        <v>0</v>
      </c>
      <c r="AK8" s="20">
        <f>SUM(AK9:AK12)</f>
        <v>0</v>
      </c>
      <c r="AL8" s="20">
        <f aca="true" t="shared" si="3" ref="AL8:AL26">AH8+AJ8</f>
        <v>0</v>
      </c>
      <c r="AM8" s="20">
        <f aca="true" t="shared" si="4" ref="AM8:AM56">AI8+AK8</f>
        <v>0</v>
      </c>
      <c r="AN8" s="20">
        <f>AJ8+AH8+Y8+W8+S8+Q8+F8+C8</f>
        <v>24710</v>
      </c>
      <c r="AO8" s="20">
        <f>AK8+AI8+Z8+X8+T8+R8+G8+D8</f>
        <v>24675</v>
      </c>
      <c r="AP8" s="23" t="s">
        <v>11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ht="12.75">
      <c r="A9" s="26" t="s">
        <v>12</v>
      </c>
      <c r="B9" s="26" t="s">
        <v>13</v>
      </c>
      <c r="C9" s="27">
        <v>17903</v>
      </c>
      <c r="D9" s="27">
        <v>17903</v>
      </c>
      <c r="E9" s="30"/>
      <c r="F9" s="30"/>
      <c r="G9" s="30"/>
      <c r="H9" s="28"/>
      <c r="I9" s="29"/>
      <c r="J9" s="28"/>
      <c r="K9" s="28">
        <f t="shared" si="0"/>
        <v>17903</v>
      </c>
      <c r="L9" s="28">
        <f t="shared" si="1"/>
        <v>17903</v>
      </c>
      <c r="M9" s="28"/>
      <c r="N9" s="29"/>
      <c r="O9" s="27"/>
      <c r="P9" s="30"/>
      <c r="Q9" s="27"/>
      <c r="R9" s="27"/>
      <c r="S9" s="27"/>
      <c r="T9" s="27"/>
      <c r="U9" s="27">
        <f>+O9+Q9+S9</f>
        <v>0</v>
      </c>
      <c r="V9" s="27">
        <f>+P9+R9+T9</f>
        <v>0</v>
      </c>
      <c r="W9" s="27">
        <v>0</v>
      </c>
      <c r="X9" s="27"/>
      <c r="Y9" s="27"/>
      <c r="Z9" s="27"/>
      <c r="AA9" s="20">
        <f t="shared" si="2"/>
        <v>0</v>
      </c>
      <c r="AB9" s="20">
        <f aca="true" t="shared" si="5" ref="AB9:AB56">+X9+Z9</f>
        <v>0</v>
      </c>
      <c r="AC9" s="29"/>
      <c r="AD9" s="29"/>
      <c r="AE9" s="29"/>
      <c r="AF9" s="29"/>
      <c r="AG9" s="29"/>
      <c r="AH9" s="27">
        <v>0</v>
      </c>
      <c r="AI9" s="27"/>
      <c r="AJ9" s="27">
        <v>0</v>
      </c>
      <c r="AK9" s="27"/>
      <c r="AL9" s="20">
        <f t="shared" si="3"/>
        <v>0</v>
      </c>
      <c r="AM9" s="20">
        <f t="shared" si="4"/>
        <v>0</v>
      </c>
      <c r="AN9" s="20">
        <f aca="true" t="shared" si="6" ref="AN9:AN56">AJ9+AH9+Y9+W9+S9+Q9+F9+C9</f>
        <v>17903</v>
      </c>
      <c r="AO9" s="20">
        <f aca="true" t="shared" si="7" ref="AO9:AO56">AK9+AI9+Z9+X9+T9+R9+G9+D9</f>
        <v>17903</v>
      </c>
      <c r="AP9" s="31" t="s">
        <v>13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12.75">
      <c r="A10" s="26" t="s">
        <v>14</v>
      </c>
      <c r="B10" s="26" t="s">
        <v>15</v>
      </c>
      <c r="C10" s="27">
        <v>6807</v>
      </c>
      <c r="D10" s="27">
        <v>6772</v>
      </c>
      <c r="E10" s="30"/>
      <c r="F10" s="30"/>
      <c r="G10" s="30"/>
      <c r="H10" s="28"/>
      <c r="I10" s="29"/>
      <c r="J10" s="28"/>
      <c r="K10" s="28">
        <f t="shared" si="0"/>
        <v>6807</v>
      </c>
      <c r="L10" s="28">
        <f t="shared" si="1"/>
        <v>6772</v>
      </c>
      <c r="M10" s="28"/>
      <c r="N10" s="29"/>
      <c r="O10" s="27"/>
      <c r="P10" s="30"/>
      <c r="Q10" s="27"/>
      <c r="R10" s="27"/>
      <c r="S10" s="27"/>
      <c r="T10" s="27"/>
      <c r="U10" s="27">
        <f aca="true" t="shared" si="8" ref="U10:U56">+O10+Q10+S10</f>
        <v>0</v>
      </c>
      <c r="V10" s="27">
        <f aca="true" t="shared" si="9" ref="V10:V56">+P10+R10+T10</f>
        <v>0</v>
      </c>
      <c r="W10" s="27">
        <v>0</v>
      </c>
      <c r="X10" s="27"/>
      <c r="Y10" s="27"/>
      <c r="Z10" s="27"/>
      <c r="AA10" s="20">
        <f t="shared" si="2"/>
        <v>0</v>
      </c>
      <c r="AB10" s="20">
        <f t="shared" si="5"/>
        <v>0</v>
      </c>
      <c r="AC10" s="29"/>
      <c r="AD10" s="29"/>
      <c r="AE10" s="29"/>
      <c r="AF10" s="29"/>
      <c r="AG10" s="29"/>
      <c r="AH10" s="27">
        <v>0</v>
      </c>
      <c r="AI10" s="27"/>
      <c r="AJ10" s="27">
        <v>0</v>
      </c>
      <c r="AK10" s="27"/>
      <c r="AL10" s="20">
        <f t="shared" si="3"/>
        <v>0</v>
      </c>
      <c r="AM10" s="20">
        <f t="shared" si="4"/>
        <v>0</v>
      </c>
      <c r="AN10" s="20">
        <f t="shared" si="6"/>
        <v>6807</v>
      </c>
      <c r="AO10" s="20">
        <f t="shared" si="7"/>
        <v>6772</v>
      </c>
      <c r="AP10" s="31" t="s">
        <v>15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12.75">
      <c r="A11" s="26" t="s">
        <v>16</v>
      </c>
      <c r="B11" s="26" t="s">
        <v>17</v>
      </c>
      <c r="C11" s="27"/>
      <c r="D11" s="27"/>
      <c r="E11" s="30"/>
      <c r="F11" s="30"/>
      <c r="G11" s="30"/>
      <c r="H11" s="28"/>
      <c r="I11" s="29"/>
      <c r="J11" s="28"/>
      <c r="K11" s="28">
        <f t="shared" si="0"/>
        <v>0</v>
      </c>
      <c r="L11" s="28">
        <f t="shared" si="1"/>
        <v>0</v>
      </c>
      <c r="M11" s="28"/>
      <c r="N11" s="29"/>
      <c r="O11" s="27"/>
      <c r="P11" s="30"/>
      <c r="Q11" s="27"/>
      <c r="R11" s="27"/>
      <c r="S11" s="27"/>
      <c r="T11" s="27"/>
      <c r="U11" s="27">
        <f t="shared" si="8"/>
        <v>0</v>
      </c>
      <c r="V11" s="27">
        <f t="shared" si="9"/>
        <v>0</v>
      </c>
      <c r="W11" s="27">
        <v>0</v>
      </c>
      <c r="X11" s="27"/>
      <c r="Y11" s="27"/>
      <c r="Z11" s="27"/>
      <c r="AA11" s="20">
        <f t="shared" si="2"/>
        <v>0</v>
      </c>
      <c r="AB11" s="20">
        <f t="shared" si="5"/>
        <v>0</v>
      </c>
      <c r="AC11" s="29"/>
      <c r="AD11" s="29"/>
      <c r="AE11" s="29"/>
      <c r="AF11" s="29"/>
      <c r="AG11" s="29"/>
      <c r="AH11" s="27">
        <v>0</v>
      </c>
      <c r="AI11" s="27"/>
      <c r="AJ11" s="27">
        <v>0</v>
      </c>
      <c r="AK11" s="27"/>
      <c r="AL11" s="20">
        <f t="shared" si="3"/>
        <v>0</v>
      </c>
      <c r="AM11" s="20">
        <f t="shared" si="4"/>
        <v>0</v>
      </c>
      <c r="AN11" s="20">
        <f t="shared" si="6"/>
        <v>0</v>
      </c>
      <c r="AO11" s="20">
        <f t="shared" si="7"/>
        <v>0</v>
      </c>
      <c r="AP11" s="31" t="s">
        <v>17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12.75">
      <c r="A12" s="26" t="s">
        <v>18</v>
      </c>
      <c r="B12" s="26" t="s">
        <v>19</v>
      </c>
      <c r="C12" s="27"/>
      <c r="D12" s="27"/>
      <c r="E12" s="30"/>
      <c r="F12" s="30"/>
      <c r="G12" s="30"/>
      <c r="H12" s="28"/>
      <c r="I12" s="29"/>
      <c r="J12" s="28"/>
      <c r="K12" s="28">
        <f t="shared" si="0"/>
        <v>0</v>
      </c>
      <c r="L12" s="28">
        <f t="shared" si="1"/>
        <v>0</v>
      </c>
      <c r="M12" s="28"/>
      <c r="N12" s="29"/>
      <c r="O12" s="27"/>
      <c r="P12" s="30"/>
      <c r="Q12" s="27"/>
      <c r="R12" s="27"/>
      <c r="S12" s="27"/>
      <c r="T12" s="27"/>
      <c r="U12" s="27">
        <f t="shared" si="8"/>
        <v>0</v>
      </c>
      <c r="V12" s="27">
        <f t="shared" si="9"/>
        <v>0</v>
      </c>
      <c r="W12" s="27">
        <v>0</v>
      </c>
      <c r="X12" s="27"/>
      <c r="Y12" s="27"/>
      <c r="Z12" s="27"/>
      <c r="AA12" s="20">
        <f t="shared" si="2"/>
        <v>0</v>
      </c>
      <c r="AB12" s="20">
        <f t="shared" si="5"/>
        <v>0</v>
      </c>
      <c r="AC12" s="29"/>
      <c r="AD12" s="29"/>
      <c r="AE12" s="29"/>
      <c r="AF12" s="29"/>
      <c r="AG12" s="29"/>
      <c r="AH12" s="27">
        <v>0</v>
      </c>
      <c r="AI12" s="27"/>
      <c r="AJ12" s="27">
        <v>0</v>
      </c>
      <c r="AK12" s="27"/>
      <c r="AL12" s="20">
        <f t="shared" si="3"/>
        <v>0</v>
      </c>
      <c r="AM12" s="20">
        <f t="shared" si="4"/>
        <v>0</v>
      </c>
      <c r="AN12" s="20">
        <f t="shared" si="6"/>
        <v>0</v>
      </c>
      <c r="AO12" s="20">
        <f t="shared" si="7"/>
        <v>0</v>
      </c>
      <c r="AP12" s="31" t="s">
        <v>19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25" customFormat="1" ht="12.75">
      <c r="A13" s="32" t="s">
        <v>20</v>
      </c>
      <c r="B13" s="32" t="s">
        <v>21</v>
      </c>
      <c r="C13" s="20">
        <f>SUM(C14:C18)</f>
        <v>19080</v>
      </c>
      <c r="D13" s="20">
        <f>SUM(D14:D18)</f>
        <v>13414</v>
      </c>
      <c r="E13" s="22"/>
      <c r="F13" s="22">
        <f>SUM(F14:F18)</f>
        <v>3300</v>
      </c>
      <c r="G13" s="22">
        <f>SUM(G14:G18)</f>
        <v>2598</v>
      </c>
      <c r="H13" s="20"/>
      <c r="I13" s="21"/>
      <c r="J13" s="20"/>
      <c r="K13" s="20">
        <f t="shared" si="0"/>
        <v>22380</v>
      </c>
      <c r="L13" s="20">
        <f t="shared" si="1"/>
        <v>16012</v>
      </c>
      <c r="M13" s="20"/>
      <c r="N13" s="21"/>
      <c r="O13" s="22">
        <f aca="true" t="shared" si="10" ref="O13:X13">SUM(O14:O18)</f>
        <v>0</v>
      </c>
      <c r="P13" s="22">
        <f t="shared" si="10"/>
        <v>0</v>
      </c>
      <c r="Q13" s="22">
        <f t="shared" si="10"/>
        <v>0</v>
      </c>
      <c r="R13" s="22">
        <f t="shared" si="10"/>
        <v>0</v>
      </c>
      <c r="S13" s="22"/>
      <c r="T13" s="22"/>
      <c r="U13" s="27">
        <f t="shared" si="8"/>
        <v>0</v>
      </c>
      <c r="V13" s="27">
        <f t="shared" si="9"/>
        <v>0</v>
      </c>
      <c r="W13" s="20">
        <f t="shared" si="10"/>
        <v>800</v>
      </c>
      <c r="X13" s="20">
        <f t="shared" si="10"/>
        <v>0</v>
      </c>
      <c r="Y13" s="20"/>
      <c r="Z13" s="20"/>
      <c r="AA13" s="20">
        <f t="shared" si="2"/>
        <v>800</v>
      </c>
      <c r="AB13" s="20">
        <f t="shared" si="5"/>
        <v>0</v>
      </c>
      <c r="AC13" s="21"/>
      <c r="AD13" s="21"/>
      <c r="AE13" s="21"/>
      <c r="AF13" s="21"/>
      <c r="AG13" s="21"/>
      <c r="AH13" s="20">
        <f>SUM(AH14:AH18)</f>
        <v>1110</v>
      </c>
      <c r="AI13" s="20">
        <f>SUM(AI14:AI18)</f>
        <v>1101</v>
      </c>
      <c r="AJ13" s="20">
        <f>SUM(AJ14:AJ18)</f>
        <v>0</v>
      </c>
      <c r="AK13" s="20">
        <f>SUM(AK14:AK18)</f>
        <v>0</v>
      </c>
      <c r="AL13" s="20">
        <f t="shared" si="3"/>
        <v>1110</v>
      </c>
      <c r="AM13" s="20">
        <f t="shared" si="4"/>
        <v>1101</v>
      </c>
      <c r="AN13" s="20">
        <f t="shared" si="6"/>
        <v>24290</v>
      </c>
      <c r="AO13" s="20">
        <f t="shared" si="7"/>
        <v>17113</v>
      </c>
      <c r="AP13" s="33" t="s">
        <v>21</v>
      </c>
      <c r="AQ13" s="3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ht="12.75">
      <c r="A14" s="26" t="s">
        <v>22</v>
      </c>
      <c r="B14" s="26" t="s">
        <v>23</v>
      </c>
      <c r="C14" s="27"/>
      <c r="D14" s="27"/>
      <c r="E14" s="30"/>
      <c r="F14" s="30"/>
      <c r="G14" s="30"/>
      <c r="H14" s="28"/>
      <c r="I14" s="29"/>
      <c r="J14" s="28"/>
      <c r="K14" s="28">
        <f t="shared" si="0"/>
        <v>0</v>
      </c>
      <c r="L14" s="28">
        <f t="shared" si="1"/>
        <v>0</v>
      </c>
      <c r="M14" s="28"/>
      <c r="N14" s="29"/>
      <c r="O14" s="27"/>
      <c r="P14" s="30"/>
      <c r="Q14" s="27"/>
      <c r="R14" s="27"/>
      <c r="S14" s="27"/>
      <c r="T14" s="27"/>
      <c r="U14" s="27">
        <f t="shared" si="8"/>
        <v>0</v>
      </c>
      <c r="V14" s="27">
        <f t="shared" si="9"/>
        <v>0</v>
      </c>
      <c r="W14" s="27">
        <v>300</v>
      </c>
      <c r="X14" s="27"/>
      <c r="Y14" s="27"/>
      <c r="Z14" s="27"/>
      <c r="AA14" s="20">
        <f t="shared" si="2"/>
        <v>300</v>
      </c>
      <c r="AB14" s="20">
        <f t="shared" si="5"/>
        <v>0</v>
      </c>
      <c r="AC14" s="29"/>
      <c r="AD14" s="29"/>
      <c r="AE14" s="29"/>
      <c r="AF14" s="29"/>
      <c r="AG14" s="29"/>
      <c r="AH14" s="27">
        <v>0</v>
      </c>
      <c r="AI14" s="27"/>
      <c r="AJ14" s="27">
        <v>0</v>
      </c>
      <c r="AK14" s="27"/>
      <c r="AL14" s="20">
        <f t="shared" si="3"/>
        <v>0</v>
      </c>
      <c r="AM14" s="20">
        <f t="shared" si="4"/>
        <v>0</v>
      </c>
      <c r="AN14" s="20">
        <f t="shared" si="6"/>
        <v>300</v>
      </c>
      <c r="AO14" s="20">
        <f t="shared" si="7"/>
        <v>0</v>
      </c>
      <c r="AP14" s="31" t="s">
        <v>23</v>
      </c>
      <c r="AQ14" s="35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2.75">
      <c r="A15" s="26" t="s">
        <v>24</v>
      </c>
      <c r="B15" s="26" t="s">
        <v>25</v>
      </c>
      <c r="C15" s="27"/>
      <c r="D15" s="27"/>
      <c r="E15" s="30"/>
      <c r="F15" s="30">
        <v>3300</v>
      </c>
      <c r="G15" s="30">
        <v>2598</v>
      </c>
      <c r="H15" s="28"/>
      <c r="I15" s="29"/>
      <c r="J15" s="28"/>
      <c r="K15" s="28">
        <f t="shared" si="0"/>
        <v>3300</v>
      </c>
      <c r="L15" s="28">
        <f t="shared" si="1"/>
        <v>2598</v>
      </c>
      <c r="M15" s="28"/>
      <c r="N15" s="29"/>
      <c r="O15" s="27"/>
      <c r="P15" s="30"/>
      <c r="Q15" s="27"/>
      <c r="R15" s="27"/>
      <c r="S15" s="27"/>
      <c r="T15" s="27"/>
      <c r="U15" s="27">
        <f t="shared" si="8"/>
        <v>0</v>
      </c>
      <c r="V15" s="27">
        <f t="shared" si="9"/>
        <v>0</v>
      </c>
      <c r="W15" s="27"/>
      <c r="X15" s="27"/>
      <c r="Y15" s="27"/>
      <c r="Z15" s="27"/>
      <c r="AA15" s="20">
        <f t="shared" si="2"/>
        <v>0</v>
      </c>
      <c r="AB15" s="20">
        <f t="shared" si="5"/>
        <v>0</v>
      </c>
      <c r="AC15" s="29"/>
      <c r="AD15" s="29"/>
      <c r="AE15" s="29"/>
      <c r="AF15" s="29"/>
      <c r="AG15" s="29"/>
      <c r="AH15" s="27"/>
      <c r="AI15" s="27"/>
      <c r="AJ15" s="27"/>
      <c r="AK15" s="27"/>
      <c r="AL15" s="20">
        <f t="shared" si="3"/>
        <v>0</v>
      </c>
      <c r="AM15" s="20">
        <f t="shared" si="4"/>
        <v>0</v>
      </c>
      <c r="AN15" s="20">
        <f t="shared" si="6"/>
        <v>3300</v>
      </c>
      <c r="AO15" s="20">
        <f t="shared" si="7"/>
        <v>2598</v>
      </c>
      <c r="AP15" s="31" t="s">
        <v>25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12.75">
      <c r="A16" s="26" t="s">
        <v>26</v>
      </c>
      <c r="B16" s="36" t="s">
        <v>27</v>
      </c>
      <c r="C16" s="27">
        <v>14100</v>
      </c>
      <c r="D16" s="27">
        <v>13083</v>
      </c>
      <c r="E16" s="30"/>
      <c r="F16" s="30"/>
      <c r="G16" s="30"/>
      <c r="H16" s="28"/>
      <c r="I16" s="29"/>
      <c r="J16" s="28"/>
      <c r="K16" s="28">
        <f t="shared" si="0"/>
        <v>14100</v>
      </c>
      <c r="L16" s="28">
        <f t="shared" si="1"/>
        <v>13083</v>
      </c>
      <c r="M16" s="28"/>
      <c r="N16" s="29"/>
      <c r="O16" s="27"/>
      <c r="P16" s="30"/>
      <c r="Q16" s="27"/>
      <c r="R16" s="27"/>
      <c r="S16" s="27"/>
      <c r="T16" s="27"/>
      <c r="U16" s="27">
        <f t="shared" si="8"/>
        <v>0</v>
      </c>
      <c r="V16" s="27">
        <f t="shared" si="9"/>
        <v>0</v>
      </c>
      <c r="W16" s="27"/>
      <c r="X16" s="27"/>
      <c r="Y16" s="27"/>
      <c r="Z16" s="27"/>
      <c r="AA16" s="20">
        <f t="shared" si="2"/>
        <v>0</v>
      </c>
      <c r="AB16" s="20">
        <f t="shared" si="5"/>
        <v>0</v>
      </c>
      <c r="AC16" s="29"/>
      <c r="AD16" s="29"/>
      <c r="AE16" s="29"/>
      <c r="AF16" s="29"/>
      <c r="AG16" s="29"/>
      <c r="AH16" s="27">
        <v>0</v>
      </c>
      <c r="AI16" s="27"/>
      <c r="AJ16" s="27">
        <v>0</v>
      </c>
      <c r="AK16" s="27"/>
      <c r="AL16" s="20">
        <f t="shared" si="3"/>
        <v>0</v>
      </c>
      <c r="AM16" s="20">
        <f t="shared" si="4"/>
        <v>0</v>
      </c>
      <c r="AN16" s="20">
        <f t="shared" si="6"/>
        <v>14100</v>
      </c>
      <c r="AO16" s="20">
        <f t="shared" si="7"/>
        <v>13083</v>
      </c>
      <c r="AP16" s="37" t="s">
        <v>27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42" ht="12.75">
      <c r="A17" s="26" t="s">
        <v>28</v>
      </c>
      <c r="B17" s="36" t="s">
        <v>29</v>
      </c>
      <c r="C17" s="27">
        <v>4700</v>
      </c>
      <c r="D17" s="27">
        <v>55</v>
      </c>
      <c r="E17" s="30"/>
      <c r="F17" s="30"/>
      <c r="G17" s="30"/>
      <c r="H17" s="28"/>
      <c r="I17" s="29"/>
      <c r="J17" s="28"/>
      <c r="K17" s="28">
        <f t="shared" si="0"/>
        <v>4700</v>
      </c>
      <c r="L17" s="28">
        <f t="shared" si="1"/>
        <v>55</v>
      </c>
      <c r="M17" s="28"/>
      <c r="N17" s="29"/>
      <c r="O17" s="27"/>
      <c r="P17" s="30"/>
      <c r="Q17" s="27"/>
      <c r="R17" s="27"/>
      <c r="S17" s="27"/>
      <c r="T17" s="27"/>
      <c r="U17" s="27">
        <f t="shared" si="8"/>
        <v>0</v>
      </c>
      <c r="V17" s="27">
        <f t="shared" si="9"/>
        <v>0</v>
      </c>
      <c r="W17" s="27">
        <v>500</v>
      </c>
      <c r="X17" s="27"/>
      <c r="Y17" s="27"/>
      <c r="Z17" s="27"/>
      <c r="AA17" s="20">
        <f>+W17+Y17</f>
        <v>500</v>
      </c>
      <c r="AB17" s="20">
        <f t="shared" si="5"/>
        <v>0</v>
      </c>
      <c r="AC17" s="29"/>
      <c r="AD17" s="29"/>
      <c r="AE17" s="29"/>
      <c r="AF17" s="29"/>
      <c r="AG17" s="29"/>
      <c r="AH17" s="27">
        <v>0</v>
      </c>
      <c r="AI17" s="27"/>
      <c r="AJ17" s="27">
        <v>0</v>
      </c>
      <c r="AK17" s="27"/>
      <c r="AL17" s="20">
        <f t="shared" si="3"/>
        <v>0</v>
      </c>
      <c r="AM17" s="20">
        <f t="shared" si="4"/>
        <v>0</v>
      </c>
      <c r="AN17" s="20">
        <f t="shared" si="6"/>
        <v>5200</v>
      </c>
      <c r="AO17" s="20">
        <f t="shared" si="7"/>
        <v>55</v>
      </c>
      <c r="AP17" s="37" t="s">
        <v>29</v>
      </c>
    </row>
    <row r="18" spans="1:42" ht="12.75">
      <c r="A18" s="26" t="s">
        <v>30</v>
      </c>
      <c r="B18" s="26" t="s">
        <v>31</v>
      </c>
      <c r="C18" s="27">
        <v>280</v>
      </c>
      <c r="D18" s="27">
        <v>276</v>
      </c>
      <c r="E18" s="30"/>
      <c r="F18" s="30"/>
      <c r="G18" s="30"/>
      <c r="H18" s="28"/>
      <c r="I18" s="29"/>
      <c r="J18" s="28"/>
      <c r="K18" s="28">
        <f t="shared" si="0"/>
        <v>280</v>
      </c>
      <c r="L18" s="28">
        <f t="shared" si="1"/>
        <v>276</v>
      </c>
      <c r="M18" s="28"/>
      <c r="N18" s="29"/>
      <c r="O18" s="27"/>
      <c r="P18" s="30"/>
      <c r="Q18" s="27"/>
      <c r="R18" s="27"/>
      <c r="S18" s="27"/>
      <c r="T18" s="27"/>
      <c r="U18" s="27">
        <f t="shared" si="8"/>
        <v>0</v>
      </c>
      <c r="V18" s="27">
        <f t="shared" si="9"/>
        <v>0</v>
      </c>
      <c r="W18" s="27"/>
      <c r="X18" s="27"/>
      <c r="Y18" s="27"/>
      <c r="Z18" s="27"/>
      <c r="AA18" s="20">
        <f aca="true" t="shared" si="11" ref="AA18:AA56">+W18+Y18</f>
        <v>0</v>
      </c>
      <c r="AB18" s="20">
        <f t="shared" si="5"/>
        <v>0</v>
      </c>
      <c r="AC18" s="29"/>
      <c r="AD18" s="29"/>
      <c r="AE18" s="29"/>
      <c r="AF18" s="29"/>
      <c r="AG18" s="29"/>
      <c r="AH18" s="27">
        <v>1110</v>
      </c>
      <c r="AI18" s="27">
        <v>1101</v>
      </c>
      <c r="AJ18" s="27">
        <v>0</v>
      </c>
      <c r="AK18" s="27"/>
      <c r="AL18" s="20">
        <f t="shared" si="3"/>
        <v>1110</v>
      </c>
      <c r="AM18" s="20">
        <f t="shared" si="4"/>
        <v>1101</v>
      </c>
      <c r="AN18" s="20">
        <f t="shared" si="6"/>
        <v>1390</v>
      </c>
      <c r="AO18" s="20">
        <f t="shared" si="7"/>
        <v>1377</v>
      </c>
      <c r="AP18" s="31" t="s">
        <v>31</v>
      </c>
    </row>
    <row r="19" spans="1:42" s="25" customFormat="1" ht="12.75">
      <c r="A19" s="32" t="s">
        <v>32</v>
      </c>
      <c r="B19" s="32" t="s">
        <v>33</v>
      </c>
      <c r="C19" s="38">
        <f>SUM(C20:C23)</f>
        <v>5410</v>
      </c>
      <c r="D19" s="38">
        <f>SUM(D20:D23)</f>
        <v>5387</v>
      </c>
      <c r="E19" s="38">
        <f>SUM(E20:E23)</f>
        <v>0</v>
      </c>
      <c r="F19" s="38">
        <f>SUM(F20:F23)</f>
        <v>400</v>
      </c>
      <c r="G19" s="38">
        <f>SUM(G20:G23)</f>
        <v>0</v>
      </c>
      <c r="H19" s="20"/>
      <c r="I19" s="21"/>
      <c r="J19" s="20"/>
      <c r="K19" s="20">
        <f t="shared" si="0"/>
        <v>5810</v>
      </c>
      <c r="L19" s="20">
        <f t="shared" si="1"/>
        <v>5387</v>
      </c>
      <c r="M19" s="20"/>
      <c r="N19" s="21"/>
      <c r="O19" s="20">
        <f>SUM(O20:O23)</f>
        <v>0</v>
      </c>
      <c r="P19" s="22">
        <f>SUM(P20:P23)</f>
        <v>0</v>
      </c>
      <c r="Q19" s="38"/>
      <c r="R19" s="38">
        <f>SUM(R20:R23)</f>
        <v>0</v>
      </c>
      <c r="S19" s="38"/>
      <c r="T19" s="38"/>
      <c r="U19" s="27">
        <f t="shared" si="8"/>
        <v>0</v>
      </c>
      <c r="V19" s="27">
        <f t="shared" si="9"/>
        <v>0</v>
      </c>
      <c r="W19" s="38">
        <f>SUM(W20:W23)</f>
        <v>700</v>
      </c>
      <c r="X19" s="38">
        <f>SUM(X20:X23)</f>
        <v>13</v>
      </c>
      <c r="Y19" s="38"/>
      <c r="Z19" s="38"/>
      <c r="AA19" s="20">
        <f t="shared" si="11"/>
        <v>700</v>
      </c>
      <c r="AB19" s="20">
        <f t="shared" si="5"/>
        <v>13</v>
      </c>
      <c r="AC19" s="21"/>
      <c r="AD19" s="21"/>
      <c r="AE19" s="21"/>
      <c r="AF19" s="21"/>
      <c r="AG19" s="21"/>
      <c r="AH19" s="38">
        <f>SUM(AH20:AH23)</f>
        <v>40</v>
      </c>
      <c r="AI19" s="38">
        <f>SUM(AI20:AI23)</f>
        <v>26</v>
      </c>
      <c r="AJ19" s="38">
        <f>SUM(AJ20:AJ23)</f>
        <v>0</v>
      </c>
      <c r="AK19" s="38">
        <f>SUM(AK20:AK23)</f>
        <v>0</v>
      </c>
      <c r="AL19" s="20">
        <f t="shared" si="3"/>
        <v>40</v>
      </c>
      <c r="AM19" s="20">
        <f t="shared" si="4"/>
        <v>26</v>
      </c>
      <c r="AN19" s="20">
        <f t="shared" si="6"/>
        <v>6550</v>
      </c>
      <c r="AO19" s="20">
        <f t="shared" si="7"/>
        <v>5426</v>
      </c>
      <c r="AP19" s="33" t="s">
        <v>33</v>
      </c>
    </row>
    <row r="20" spans="1:42" ht="12.75">
      <c r="A20" s="26" t="s">
        <v>34</v>
      </c>
      <c r="B20" s="26" t="s">
        <v>35</v>
      </c>
      <c r="C20" s="27">
        <v>3459</v>
      </c>
      <c r="D20" s="27">
        <v>3459</v>
      </c>
      <c r="E20" s="30"/>
      <c r="F20" s="30">
        <v>200</v>
      </c>
      <c r="G20" s="30">
        <v>0</v>
      </c>
      <c r="H20" s="28"/>
      <c r="I20" s="29"/>
      <c r="J20" s="28"/>
      <c r="K20" s="28">
        <f t="shared" si="0"/>
        <v>3659</v>
      </c>
      <c r="L20" s="28">
        <f t="shared" si="1"/>
        <v>3459</v>
      </c>
      <c r="M20" s="28"/>
      <c r="N20" s="29"/>
      <c r="O20" s="27"/>
      <c r="P20" s="30"/>
      <c r="Q20" s="27"/>
      <c r="R20" s="27"/>
      <c r="S20" s="27"/>
      <c r="T20" s="27"/>
      <c r="U20" s="27">
        <f t="shared" si="8"/>
        <v>0</v>
      </c>
      <c r="V20" s="27">
        <f t="shared" si="9"/>
        <v>0</v>
      </c>
      <c r="W20" s="27">
        <v>300</v>
      </c>
      <c r="X20" s="27"/>
      <c r="Y20" s="27"/>
      <c r="Z20" s="27"/>
      <c r="AA20" s="20">
        <f t="shared" si="11"/>
        <v>300</v>
      </c>
      <c r="AB20" s="20">
        <f t="shared" si="5"/>
        <v>0</v>
      </c>
      <c r="AC20" s="29"/>
      <c r="AD20" s="29"/>
      <c r="AE20" s="29"/>
      <c r="AF20" s="29"/>
      <c r="AG20" s="29"/>
      <c r="AH20" s="27">
        <v>20</v>
      </c>
      <c r="AI20" s="27">
        <v>13</v>
      </c>
      <c r="AJ20" s="27"/>
      <c r="AK20" s="27"/>
      <c r="AL20" s="20">
        <f t="shared" si="3"/>
        <v>20</v>
      </c>
      <c r="AM20" s="20">
        <f t="shared" si="4"/>
        <v>13</v>
      </c>
      <c r="AN20" s="20">
        <f t="shared" si="6"/>
        <v>3979</v>
      </c>
      <c r="AO20" s="20">
        <f t="shared" si="7"/>
        <v>3472</v>
      </c>
      <c r="AP20" s="31" t="s">
        <v>35</v>
      </c>
    </row>
    <row r="21" spans="1:42" ht="12.75">
      <c r="A21" s="26" t="s">
        <v>36</v>
      </c>
      <c r="B21" s="26" t="s">
        <v>37</v>
      </c>
      <c r="C21" s="27"/>
      <c r="D21" s="27"/>
      <c r="E21" s="30"/>
      <c r="F21" s="30"/>
      <c r="G21" s="30"/>
      <c r="H21" s="28"/>
      <c r="I21" s="29"/>
      <c r="J21" s="28"/>
      <c r="K21" s="28">
        <f t="shared" si="0"/>
        <v>0</v>
      </c>
      <c r="L21" s="28">
        <f t="shared" si="1"/>
        <v>0</v>
      </c>
      <c r="M21" s="28"/>
      <c r="N21" s="29"/>
      <c r="O21" s="27"/>
      <c r="P21" s="30"/>
      <c r="Q21" s="27"/>
      <c r="R21" s="27"/>
      <c r="S21" s="27"/>
      <c r="T21" s="27"/>
      <c r="U21" s="27">
        <f t="shared" si="8"/>
        <v>0</v>
      </c>
      <c r="V21" s="27">
        <f t="shared" si="9"/>
        <v>0</v>
      </c>
      <c r="W21" s="27"/>
      <c r="X21" s="27"/>
      <c r="Y21" s="27"/>
      <c r="Z21" s="27"/>
      <c r="AA21" s="20">
        <f t="shared" si="11"/>
        <v>0</v>
      </c>
      <c r="AB21" s="20">
        <f t="shared" si="5"/>
        <v>0</v>
      </c>
      <c r="AC21" s="29"/>
      <c r="AD21" s="29"/>
      <c r="AE21" s="29"/>
      <c r="AF21" s="29"/>
      <c r="AG21" s="29"/>
      <c r="AH21" s="27"/>
      <c r="AI21" s="27"/>
      <c r="AJ21" s="27"/>
      <c r="AK21" s="27"/>
      <c r="AL21" s="20">
        <f t="shared" si="3"/>
        <v>0</v>
      </c>
      <c r="AM21" s="20">
        <f t="shared" si="4"/>
        <v>0</v>
      </c>
      <c r="AN21" s="20">
        <f t="shared" si="6"/>
        <v>0</v>
      </c>
      <c r="AO21" s="20">
        <f t="shared" si="7"/>
        <v>0</v>
      </c>
      <c r="AP21" s="31" t="s">
        <v>37</v>
      </c>
    </row>
    <row r="22" spans="1:42" ht="12.75">
      <c r="A22" s="26" t="s">
        <v>38</v>
      </c>
      <c r="B22" s="26" t="s">
        <v>39</v>
      </c>
      <c r="C22" s="27">
        <v>1420</v>
      </c>
      <c r="D22" s="27">
        <v>1416</v>
      </c>
      <c r="E22" s="30"/>
      <c r="F22" s="30">
        <v>100</v>
      </c>
      <c r="G22" s="30"/>
      <c r="H22" s="28"/>
      <c r="I22" s="29"/>
      <c r="J22" s="28"/>
      <c r="K22" s="28">
        <f t="shared" si="0"/>
        <v>1520</v>
      </c>
      <c r="L22" s="28">
        <f t="shared" si="1"/>
        <v>1416</v>
      </c>
      <c r="M22" s="28"/>
      <c r="N22" s="29"/>
      <c r="O22" s="27"/>
      <c r="P22" s="30"/>
      <c r="Q22" s="27"/>
      <c r="R22" s="27"/>
      <c r="S22" s="27"/>
      <c r="T22" s="27"/>
      <c r="U22" s="27">
        <f t="shared" si="8"/>
        <v>0</v>
      </c>
      <c r="V22" s="27">
        <f t="shared" si="9"/>
        <v>0</v>
      </c>
      <c r="W22" s="27">
        <v>300</v>
      </c>
      <c r="X22" s="27">
        <v>13</v>
      </c>
      <c r="Y22" s="27"/>
      <c r="Z22" s="27"/>
      <c r="AA22" s="20">
        <f t="shared" si="11"/>
        <v>300</v>
      </c>
      <c r="AB22" s="20">
        <f t="shared" si="5"/>
        <v>13</v>
      </c>
      <c r="AC22" s="29"/>
      <c r="AD22" s="29"/>
      <c r="AE22" s="29"/>
      <c r="AF22" s="29"/>
      <c r="AG22" s="29"/>
      <c r="AH22" s="27">
        <v>10</v>
      </c>
      <c r="AI22" s="27">
        <v>8</v>
      </c>
      <c r="AJ22" s="27"/>
      <c r="AK22" s="27"/>
      <c r="AL22" s="20">
        <f t="shared" si="3"/>
        <v>10</v>
      </c>
      <c r="AM22" s="20">
        <f t="shared" si="4"/>
        <v>8</v>
      </c>
      <c r="AN22" s="20">
        <f t="shared" si="6"/>
        <v>1830</v>
      </c>
      <c r="AO22" s="20">
        <f t="shared" si="7"/>
        <v>1437</v>
      </c>
      <c r="AP22" s="31" t="s">
        <v>39</v>
      </c>
    </row>
    <row r="23" spans="1:42" ht="12.75">
      <c r="A23" s="26" t="s">
        <v>40</v>
      </c>
      <c r="B23" s="26" t="s">
        <v>41</v>
      </c>
      <c r="C23" s="27">
        <v>531</v>
      </c>
      <c r="D23" s="27">
        <v>512</v>
      </c>
      <c r="E23" s="30"/>
      <c r="F23" s="30">
        <v>100</v>
      </c>
      <c r="G23" s="30"/>
      <c r="H23" s="28"/>
      <c r="I23" s="29"/>
      <c r="J23" s="28">
        <f>+E23</f>
        <v>0</v>
      </c>
      <c r="K23" s="28">
        <f t="shared" si="0"/>
        <v>631</v>
      </c>
      <c r="L23" s="28">
        <f t="shared" si="1"/>
        <v>512</v>
      </c>
      <c r="M23" s="28"/>
      <c r="N23" s="29"/>
      <c r="O23" s="27"/>
      <c r="P23" s="30"/>
      <c r="Q23" s="27"/>
      <c r="R23" s="27"/>
      <c r="S23" s="27"/>
      <c r="T23" s="27"/>
      <c r="U23" s="27">
        <f t="shared" si="8"/>
        <v>0</v>
      </c>
      <c r="V23" s="27">
        <f t="shared" si="9"/>
        <v>0</v>
      </c>
      <c r="W23" s="27">
        <v>100</v>
      </c>
      <c r="X23" s="27">
        <v>0</v>
      </c>
      <c r="Y23" s="27"/>
      <c r="Z23" s="27"/>
      <c r="AA23" s="20">
        <f t="shared" si="11"/>
        <v>100</v>
      </c>
      <c r="AB23" s="20">
        <f t="shared" si="5"/>
        <v>0</v>
      </c>
      <c r="AC23" s="29"/>
      <c r="AD23" s="29"/>
      <c r="AE23" s="29"/>
      <c r="AF23" s="29"/>
      <c r="AG23" s="29"/>
      <c r="AH23" s="27">
        <v>10</v>
      </c>
      <c r="AI23" s="27">
        <v>5</v>
      </c>
      <c r="AJ23" s="27"/>
      <c r="AK23" s="27"/>
      <c r="AL23" s="20">
        <f t="shared" si="3"/>
        <v>10</v>
      </c>
      <c r="AM23" s="20">
        <f t="shared" si="4"/>
        <v>5</v>
      </c>
      <c r="AN23" s="20">
        <f t="shared" si="6"/>
        <v>741</v>
      </c>
      <c r="AO23" s="20">
        <f t="shared" si="7"/>
        <v>517</v>
      </c>
      <c r="AP23" s="31" t="s">
        <v>41</v>
      </c>
    </row>
    <row r="24" spans="1:42" s="25" customFormat="1" ht="12.75">
      <c r="A24" s="32" t="s">
        <v>42</v>
      </c>
      <c r="B24" s="32" t="s">
        <v>43</v>
      </c>
      <c r="C24" s="20"/>
      <c r="D24" s="20">
        <f>SUM(D25:D39)</f>
        <v>0</v>
      </c>
      <c r="E24" s="22">
        <f>SUM(E25:E39)</f>
        <v>0</v>
      </c>
      <c r="F24" s="22">
        <f>SUM(F25:F39)</f>
        <v>6300</v>
      </c>
      <c r="G24" s="22">
        <f>SUM(G25:G39)</f>
        <v>1490</v>
      </c>
      <c r="H24" s="20"/>
      <c r="I24" s="21"/>
      <c r="J24" s="28">
        <f aca="true" t="shared" si="12" ref="J24:J56">+E24</f>
        <v>0</v>
      </c>
      <c r="K24" s="20">
        <f t="shared" si="0"/>
        <v>6300</v>
      </c>
      <c r="L24" s="20">
        <f t="shared" si="1"/>
        <v>1490</v>
      </c>
      <c r="M24" s="20"/>
      <c r="N24" s="21"/>
      <c r="O24" s="20">
        <f aca="true" t="shared" si="13" ref="O24:X24">SUM(O25:O39)</f>
        <v>0</v>
      </c>
      <c r="P24" s="22">
        <f t="shared" si="13"/>
        <v>0</v>
      </c>
      <c r="Q24" s="20">
        <f t="shared" si="13"/>
        <v>9741</v>
      </c>
      <c r="R24" s="20">
        <f t="shared" si="13"/>
        <v>9741</v>
      </c>
      <c r="S24" s="20"/>
      <c r="T24" s="20"/>
      <c r="U24" s="38">
        <f t="shared" si="8"/>
        <v>9741</v>
      </c>
      <c r="V24" s="38">
        <f t="shared" si="9"/>
        <v>9741</v>
      </c>
      <c r="W24" s="20">
        <f t="shared" si="13"/>
        <v>0</v>
      </c>
      <c r="X24" s="20">
        <f t="shared" si="13"/>
        <v>0</v>
      </c>
      <c r="Y24" s="20">
        <f>SUM(Y25:Y39)</f>
        <v>1550</v>
      </c>
      <c r="Z24" s="20">
        <f>SUM(Z25:Z39)</f>
        <v>1528</v>
      </c>
      <c r="AA24" s="20">
        <f t="shared" si="11"/>
        <v>1550</v>
      </c>
      <c r="AB24" s="20">
        <f t="shared" si="5"/>
        <v>1528</v>
      </c>
      <c r="AC24" s="21"/>
      <c r="AD24" s="21"/>
      <c r="AE24" s="21"/>
      <c r="AF24" s="21"/>
      <c r="AG24" s="21"/>
      <c r="AH24" s="20">
        <f>SUM(AH25:AH39)</f>
        <v>27850</v>
      </c>
      <c r="AI24" s="20">
        <f>SUM(AI25:AI39)</f>
        <v>22156</v>
      </c>
      <c r="AJ24" s="20">
        <f>SUM(AJ25:AJ39)</f>
        <v>0</v>
      </c>
      <c r="AK24" s="20">
        <f>SUM(AK25:AK39)</f>
        <v>0</v>
      </c>
      <c r="AL24" s="20">
        <f t="shared" si="3"/>
        <v>27850</v>
      </c>
      <c r="AM24" s="20">
        <f t="shared" si="4"/>
        <v>22156</v>
      </c>
      <c r="AN24" s="20">
        <f t="shared" si="6"/>
        <v>45441</v>
      </c>
      <c r="AO24" s="20">
        <f t="shared" si="7"/>
        <v>34915</v>
      </c>
      <c r="AP24" s="33" t="s">
        <v>43</v>
      </c>
    </row>
    <row r="25" spans="1:42" ht="12.75">
      <c r="A25" s="26" t="s">
        <v>44</v>
      </c>
      <c r="B25" s="26" t="s">
        <v>45</v>
      </c>
      <c r="C25" s="27"/>
      <c r="D25" s="27"/>
      <c r="E25" s="30"/>
      <c r="F25" s="30"/>
      <c r="G25" s="30"/>
      <c r="H25" s="28"/>
      <c r="I25" s="29"/>
      <c r="J25" s="28">
        <f t="shared" si="12"/>
        <v>0</v>
      </c>
      <c r="K25" s="28">
        <f t="shared" si="0"/>
        <v>0</v>
      </c>
      <c r="L25" s="28">
        <f t="shared" si="1"/>
        <v>0</v>
      </c>
      <c r="M25" s="28"/>
      <c r="N25" s="29"/>
      <c r="O25" s="29"/>
      <c r="P25" s="30"/>
      <c r="Q25" s="27"/>
      <c r="R25" s="27">
        <v>0</v>
      </c>
      <c r="S25" s="27"/>
      <c r="T25" s="27"/>
      <c r="U25" s="27">
        <f t="shared" si="8"/>
        <v>0</v>
      </c>
      <c r="V25" s="27">
        <f t="shared" si="9"/>
        <v>0</v>
      </c>
      <c r="W25" s="27">
        <v>0</v>
      </c>
      <c r="X25" s="27"/>
      <c r="Y25" s="27"/>
      <c r="Z25" s="27"/>
      <c r="AA25" s="20">
        <f t="shared" si="11"/>
        <v>0</v>
      </c>
      <c r="AB25" s="20">
        <f t="shared" si="5"/>
        <v>0</v>
      </c>
      <c r="AC25" s="29"/>
      <c r="AD25" s="29"/>
      <c r="AE25" s="29"/>
      <c r="AF25" s="29"/>
      <c r="AG25" s="29"/>
      <c r="AH25" s="27">
        <v>11450</v>
      </c>
      <c r="AI25" s="27">
        <v>11438</v>
      </c>
      <c r="AJ25" s="27">
        <v>0</v>
      </c>
      <c r="AK25" s="27"/>
      <c r="AL25" s="20">
        <f t="shared" si="3"/>
        <v>11450</v>
      </c>
      <c r="AM25" s="20">
        <f t="shared" si="4"/>
        <v>11438</v>
      </c>
      <c r="AN25" s="20">
        <f t="shared" si="6"/>
        <v>11450</v>
      </c>
      <c r="AO25" s="20">
        <f t="shared" si="7"/>
        <v>11438</v>
      </c>
      <c r="AP25" s="31" t="s">
        <v>45</v>
      </c>
    </row>
    <row r="26" spans="1:42" ht="12.75">
      <c r="A26" s="26" t="s">
        <v>46</v>
      </c>
      <c r="B26" s="26" t="s">
        <v>47</v>
      </c>
      <c r="C26" s="27"/>
      <c r="D26" s="27"/>
      <c r="E26" s="30"/>
      <c r="F26" s="30"/>
      <c r="G26" s="30"/>
      <c r="H26" s="28"/>
      <c r="I26" s="29"/>
      <c r="J26" s="28">
        <f t="shared" si="12"/>
        <v>0</v>
      </c>
      <c r="K26" s="28">
        <f t="shared" si="0"/>
        <v>0</v>
      </c>
      <c r="L26" s="28">
        <f t="shared" si="1"/>
        <v>0</v>
      </c>
      <c r="M26" s="28"/>
      <c r="N26" s="29"/>
      <c r="O26" s="29"/>
      <c r="P26" s="30"/>
      <c r="Q26" s="27"/>
      <c r="R26" s="27"/>
      <c r="S26" s="27"/>
      <c r="T26" s="27"/>
      <c r="U26" s="27">
        <f t="shared" si="8"/>
        <v>0</v>
      </c>
      <c r="V26" s="27">
        <f t="shared" si="9"/>
        <v>0</v>
      </c>
      <c r="W26" s="27">
        <v>0</v>
      </c>
      <c r="X26" s="27"/>
      <c r="Y26" s="27"/>
      <c r="Z26" s="27"/>
      <c r="AA26" s="20">
        <f t="shared" si="11"/>
        <v>0</v>
      </c>
      <c r="AB26" s="20">
        <f t="shared" si="5"/>
        <v>0</v>
      </c>
      <c r="AC26" s="29"/>
      <c r="AD26" s="29"/>
      <c r="AE26" s="29"/>
      <c r="AF26" s="29"/>
      <c r="AG26" s="29"/>
      <c r="AH26" s="27"/>
      <c r="AI26" s="27"/>
      <c r="AJ26" s="27">
        <v>0</v>
      </c>
      <c r="AK26" s="27"/>
      <c r="AL26" s="20">
        <f t="shared" si="3"/>
        <v>0</v>
      </c>
      <c r="AM26" s="20">
        <f t="shared" si="4"/>
        <v>0</v>
      </c>
      <c r="AN26" s="20">
        <f t="shared" si="6"/>
        <v>0</v>
      </c>
      <c r="AO26" s="20">
        <f t="shared" si="7"/>
        <v>0</v>
      </c>
      <c r="AP26" s="31" t="s">
        <v>47</v>
      </c>
    </row>
    <row r="27" spans="1:42" ht="12.75">
      <c r="A27" s="26" t="s">
        <v>48</v>
      </c>
      <c r="B27" s="26" t="s">
        <v>49</v>
      </c>
      <c r="C27" s="27"/>
      <c r="D27" s="27"/>
      <c r="E27" s="30"/>
      <c r="F27" s="30"/>
      <c r="G27" s="30"/>
      <c r="H27" s="28"/>
      <c r="I27" s="29"/>
      <c r="J27" s="28">
        <f t="shared" si="12"/>
        <v>0</v>
      </c>
      <c r="K27" s="28">
        <f t="shared" si="0"/>
        <v>0</v>
      </c>
      <c r="L27" s="28">
        <f t="shared" si="1"/>
        <v>0</v>
      </c>
      <c r="M27" s="28"/>
      <c r="N27" s="29"/>
      <c r="O27" s="29"/>
      <c r="P27" s="30"/>
      <c r="Q27" s="27"/>
      <c r="R27" s="27"/>
      <c r="S27" s="27"/>
      <c r="T27" s="27"/>
      <c r="U27" s="27">
        <f t="shared" si="8"/>
        <v>0</v>
      </c>
      <c r="V27" s="27">
        <f t="shared" si="9"/>
        <v>0</v>
      </c>
      <c r="W27" s="27">
        <v>0</v>
      </c>
      <c r="X27" s="27"/>
      <c r="Y27" s="27"/>
      <c r="Z27" s="27"/>
      <c r="AA27" s="20">
        <f t="shared" si="11"/>
        <v>0</v>
      </c>
      <c r="AB27" s="20">
        <f t="shared" si="5"/>
        <v>0</v>
      </c>
      <c r="AC27" s="29"/>
      <c r="AD27" s="29"/>
      <c r="AE27" s="29"/>
      <c r="AF27" s="29"/>
      <c r="AG27" s="29"/>
      <c r="AH27" s="27"/>
      <c r="AI27" s="27"/>
      <c r="AJ27" s="27">
        <v>0</v>
      </c>
      <c r="AK27" s="27"/>
      <c r="AL27" s="20">
        <f>AH27+AJ27+AD27</f>
        <v>0</v>
      </c>
      <c r="AM27" s="20">
        <f t="shared" si="4"/>
        <v>0</v>
      </c>
      <c r="AN27" s="20">
        <f t="shared" si="6"/>
        <v>0</v>
      </c>
      <c r="AO27" s="20">
        <f t="shared" si="7"/>
        <v>0</v>
      </c>
      <c r="AP27" s="31" t="s">
        <v>49</v>
      </c>
    </row>
    <row r="28" spans="1:42" ht="12.75">
      <c r="A28" s="26" t="s">
        <v>50</v>
      </c>
      <c r="B28" s="26" t="s">
        <v>51</v>
      </c>
      <c r="C28" s="27"/>
      <c r="D28" s="27"/>
      <c r="E28" s="30"/>
      <c r="F28" s="30"/>
      <c r="G28" s="30"/>
      <c r="H28" s="28"/>
      <c r="I28" s="29"/>
      <c r="J28" s="28">
        <f t="shared" si="12"/>
        <v>0</v>
      </c>
      <c r="K28" s="28">
        <f t="shared" si="0"/>
        <v>0</v>
      </c>
      <c r="L28" s="28">
        <f t="shared" si="1"/>
        <v>0</v>
      </c>
      <c r="M28" s="28"/>
      <c r="N28" s="29"/>
      <c r="O28" s="29"/>
      <c r="P28" s="30"/>
      <c r="Q28" s="27"/>
      <c r="R28" s="27"/>
      <c r="S28" s="27"/>
      <c r="T28" s="27"/>
      <c r="U28" s="27">
        <f t="shared" si="8"/>
        <v>0</v>
      </c>
      <c r="V28" s="27">
        <f t="shared" si="9"/>
        <v>0</v>
      </c>
      <c r="W28" s="27">
        <v>0</v>
      </c>
      <c r="X28" s="27"/>
      <c r="Y28" s="27"/>
      <c r="Z28" s="27"/>
      <c r="AA28" s="20">
        <f t="shared" si="11"/>
        <v>0</v>
      </c>
      <c r="AB28" s="20">
        <f t="shared" si="5"/>
        <v>0</v>
      </c>
      <c r="AC28" s="29"/>
      <c r="AD28" s="29"/>
      <c r="AE28" s="29"/>
      <c r="AF28" s="29"/>
      <c r="AG28" s="29"/>
      <c r="AH28" s="27"/>
      <c r="AI28" s="27"/>
      <c r="AJ28" s="27">
        <v>0</v>
      </c>
      <c r="AK28" s="27"/>
      <c r="AL28" s="20">
        <f aca="true" t="shared" si="14" ref="AL28:AL56">AH28+AJ28+AD28</f>
        <v>0</v>
      </c>
      <c r="AM28" s="20">
        <f t="shared" si="4"/>
        <v>0</v>
      </c>
      <c r="AN28" s="20">
        <f t="shared" si="6"/>
        <v>0</v>
      </c>
      <c r="AO28" s="20">
        <f t="shared" si="7"/>
        <v>0</v>
      </c>
      <c r="AP28" s="31" t="s">
        <v>51</v>
      </c>
    </row>
    <row r="29" spans="1:42" ht="12.75">
      <c r="A29" s="26" t="s">
        <v>52</v>
      </c>
      <c r="B29" s="26" t="s">
        <v>53</v>
      </c>
      <c r="C29" s="27"/>
      <c r="D29" s="27"/>
      <c r="E29" s="30"/>
      <c r="F29" s="30">
        <v>2000</v>
      </c>
      <c r="G29" s="30">
        <v>338</v>
      </c>
      <c r="H29" s="28"/>
      <c r="I29" s="29"/>
      <c r="J29" s="28">
        <f t="shared" si="12"/>
        <v>0</v>
      </c>
      <c r="K29" s="28">
        <f t="shared" si="0"/>
        <v>2000</v>
      </c>
      <c r="L29" s="28">
        <f t="shared" si="1"/>
        <v>338</v>
      </c>
      <c r="M29" s="28"/>
      <c r="N29" s="29"/>
      <c r="O29" s="29"/>
      <c r="P29" s="30"/>
      <c r="Q29" s="27"/>
      <c r="R29" s="27"/>
      <c r="S29" s="27"/>
      <c r="T29" s="27"/>
      <c r="U29" s="27">
        <f t="shared" si="8"/>
        <v>0</v>
      </c>
      <c r="V29" s="27">
        <f t="shared" si="9"/>
        <v>0</v>
      </c>
      <c r="W29" s="27"/>
      <c r="X29" s="27"/>
      <c r="Y29" s="27">
        <v>180</v>
      </c>
      <c r="Z29" s="27">
        <v>158</v>
      </c>
      <c r="AA29" s="20">
        <f t="shared" si="11"/>
        <v>180</v>
      </c>
      <c r="AB29" s="20">
        <f t="shared" si="5"/>
        <v>158</v>
      </c>
      <c r="AC29" s="29"/>
      <c r="AD29" s="29"/>
      <c r="AE29" s="29"/>
      <c r="AF29" s="29"/>
      <c r="AG29" s="29"/>
      <c r="AH29" s="27">
        <v>8400</v>
      </c>
      <c r="AI29" s="27">
        <v>8396</v>
      </c>
      <c r="AJ29" s="27"/>
      <c r="AK29" s="27"/>
      <c r="AL29" s="20">
        <f t="shared" si="14"/>
        <v>8400</v>
      </c>
      <c r="AM29" s="20">
        <f t="shared" si="4"/>
        <v>8396</v>
      </c>
      <c r="AN29" s="20">
        <f t="shared" si="6"/>
        <v>10580</v>
      </c>
      <c r="AO29" s="20">
        <f t="shared" si="7"/>
        <v>8892</v>
      </c>
      <c r="AP29" s="31" t="s">
        <v>53</v>
      </c>
    </row>
    <row r="30" spans="1:42" ht="12.75">
      <c r="A30" s="26" t="s">
        <v>54</v>
      </c>
      <c r="B30" s="26" t="s">
        <v>55</v>
      </c>
      <c r="C30" s="27"/>
      <c r="D30" s="27"/>
      <c r="E30" s="30"/>
      <c r="F30" s="30">
        <v>1700</v>
      </c>
      <c r="G30" s="30">
        <v>20</v>
      </c>
      <c r="H30" s="28"/>
      <c r="I30" s="29"/>
      <c r="J30" s="28">
        <f t="shared" si="12"/>
        <v>0</v>
      </c>
      <c r="K30" s="28">
        <f t="shared" si="0"/>
        <v>1700</v>
      </c>
      <c r="L30" s="28">
        <f t="shared" si="1"/>
        <v>20</v>
      </c>
      <c r="M30" s="28"/>
      <c r="N30" s="29"/>
      <c r="O30" s="29"/>
      <c r="P30" s="30"/>
      <c r="Q30" s="27">
        <v>4310</v>
      </c>
      <c r="R30" s="27">
        <v>4310</v>
      </c>
      <c r="S30" s="27"/>
      <c r="T30" s="27"/>
      <c r="U30" s="38">
        <f t="shared" si="8"/>
        <v>4310</v>
      </c>
      <c r="V30" s="38">
        <f t="shared" si="9"/>
        <v>4310</v>
      </c>
      <c r="W30" s="27">
        <v>0</v>
      </c>
      <c r="X30" s="27"/>
      <c r="Y30" s="27">
        <v>542</v>
      </c>
      <c r="Z30" s="27">
        <v>542</v>
      </c>
      <c r="AA30" s="20">
        <f t="shared" si="11"/>
        <v>542</v>
      </c>
      <c r="AB30" s="20">
        <f t="shared" si="5"/>
        <v>542</v>
      </c>
      <c r="AC30" s="29"/>
      <c r="AD30" s="29"/>
      <c r="AE30" s="29"/>
      <c r="AF30" s="29"/>
      <c r="AG30" s="29"/>
      <c r="AH30" s="27">
        <v>440</v>
      </c>
      <c r="AI30" s="27">
        <v>432</v>
      </c>
      <c r="AJ30" s="27"/>
      <c r="AK30" s="27"/>
      <c r="AL30" s="20">
        <f t="shared" si="14"/>
        <v>440</v>
      </c>
      <c r="AM30" s="20">
        <f t="shared" si="4"/>
        <v>432</v>
      </c>
      <c r="AN30" s="20">
        <f t="shared" si="6"/>
        <v>6992</v>
      </c>
      <c r="AO30" s="20">
        <f t="shared" si="7"/>
        <v>5304</v>
      </c>
      <c r="AP30" s="31" t="s">
        <v>55</v>
      </c>
    </row>
    <row r="31" spans="1:42" ht="12.75">
      <c r="A31" s="26" t="s">
        <v>56</v>
      </c>
      <c r="B31" s="26" t="s">
        <v>57</v>
      </c>
      <c r="C31" s="27"/>
      <c r="D31" s="27"/>
      <c r="E31" s="30"/>
      <c r="F31" s="30">
        <v>2000</v>
      </c>
      <c r="G31" s="30">
        <v>710</v>
      </c>
      <c r="H31" s="28"/>
      <c r="I31" s="29"/>
      <c r="J31" s="28">
        <f t="shared" si="12"/>
        <v>0</v>
      </c>
      <c r="K31" s="28">
        <f t="shared" si="0"/>
        <v>2000</v>
      </c>
      <c r="L31" s="28">
        <f t="shared" si="1"/>
        <v>710</v>
      </c>
      <c r="M31" s="28">
        <f aca="true" t="shared" si="15" ref="M31:M51">+K31-L31</f>
        <v>1290</v>
      </c>
      <c r="N31" s="29"/>
      <c r="O31" s="29"/>
      <c r="P31" s="30"/>
      <c r="Q31" s="27">
        <v>5431</v>
      </c>
      <c r="R31" s="27">
        <v>5431</v>
      </c>
      <c r="S31" s="27"/>
      <c r="T31" s="27"/>
      <c r="U31" s="27">
        <f t="shared" si="8"/>
        <v>5431</v>
      </c>
      <c r="V31" s="27">
        <f t="shared" si="9"/>
        <v>5431</v>
      </c>
      <c r="W31" s="27"/>
      <c r="X31" s="27"/>
      <c r="Y31" s="27">
        <v>828</v>
      </c>
      <c r="Z31" s="27">
        <v>828</v>
      </c>
      <c r="AA31" s="20">
        <f t="shared" si="11"/>
        <v>828</v>
      </c>
      <c r="AB31" s="20">
        <f t="shared" si="5"/>
        <v>828</v>
      </c>
      <c r="AC31" s="29"/>
      <c r="AD31" s="29"/>
      <c r="AE31" s="29"/>
      <c r="AF31" s="29"/>
      <c r="AG31" s="29"/>
      <c r="AH31" s="27">
        <v>7560</v>
      </c>
      <c r="AI31" s="27">
        <v>1890</v>
      </c>
      <c r="AJ31" s="27"/>
      <c r="AK31" s="27"/>
      <c r="AL31" s="20">
        <f t="shared" si="14"/>
        <v>7560</v>
      </c>
      <c r="AM31" s="20">
        <f t="shared" si="4"/>
        <v>1890</v>
      </c>
      <c r="AN31" s="20">
        <f t="shared" si="6"/>
        <v>15819</v>
      </c>
      <c r="AO31" s="20">
        <f t="shared" si="7"/>
        <v>8859</v>
      </c>
      <c r="AP31" s="31" t="s">
        <v>57</v>
      </c>
    </row>
    <row r="32" spans="1:42" ht="12.75">
      <c r="A32" s="26" t="s">
        <v>58</v>
      </c>
      <c r="B32" s="26" t="s">
        <v>59</v>
      </c>
      <c r="C32" s="27"/>
      <c r="D32" s="27"/>
      <c r="E32" s="30"/>
      <c r="F32" s="30"/>
      <c r="G32" s="30"/>
      <c r="H32" s="28">
        <f aca="true" t="shared" si="16" ref="H32:H56">+F32-G32</f>
        <v>0</v>
      </c>
      <c r="I32" s="29"/>
      <c r="J32" s="28">
        <f t="shared" si="12"/>
        <v>0</v>
      </c>
      <c r="K32" s="28">
        <f t="shared" si="0"/>
        <v>0</v>
      </c>
      <c r="L32" s="28">
        <f t="shared" si="1"/>
        <v>0</v>
      </c>
      <c r="M32" s="28">
        <f t="shared" si="15"/>
        <v>0</v>
      </c>
      <c r="N32" s="29"/>
      <c r="O32" s="29"/>
      <c r="P32" s="30"/>
      <c r="Q32" s="27"/>
      <c r="R32" s="27"/>
      <c r="S32" s="27"/>
      <c r="T32" s="27"/>
      <c r="U32" s="27">
        <f t="shared" si="8"/>
        <v>0</v>
      </c>
      <c r="V32" s="27">
        <f t="shared" si="9"/>
        <v>0</v>
      </c>
      <c r="W32" s="27">
        <v>0</v>
      </c>
      <c r="X32" s="27"/>
      <c r="Y32" s="27"/>
      <c r="Z32" s="27"/>
      <c r="AA32" s="20">
        <f t="shared" si="11"/>
        <v>0</v>
      </c>
      <c r="AB32" s="20">
        <f t="shared" si="5"/>
        <v>0</v>
      </c>
      <c r="AC32" s="29"/>
      <c r="AD32" s="29"/>
      <c r="AE32" s="29"/>
      <c r="AF32" s="29"/>
      <c r="AG32" s="29"/>
      <c r="AH32" s="27"/>
      <c r="AI32" s="27"/>
      <c r="AJ32" s="27"/>
      <c r="AK32" s="27"/>
      <c r="AL32" s="20">
        <f t="shared" si="14"/>
        <v>0</v>
      </c>
      <c r="AM32" s="20">
        <f t="shared" si="4"/>
        <v>0</v>
      </c>
      <c r="AN32" s="20">
        <f t="shared" si="6"/>
        <v>0</v>
      </c>
      <c r="AO32" s="20">
        <f t="shared" si="7"/>
        <v>0</v>
      </c>
      <c r="AP32" s="31" t="s">
        <v>59</v>
      </c>
    </row>
    <row r="33" spans="1:42" ht="12.75">
      <c r="A33" s="26" t="s">
        <v>60</v>
      </c>
      <c r="B33" s="26" t="s">
        <v>61</v>
      </c>
      <c r="C33" s="27"/>
      <c r="D33" s="27"/>
      <c r="E33" s="30"/>
      <c r="F33" s="30"/>
      <c r="G33" s="30"/>
      <c r="H33" s="28">
        <f t="shared" si="16"/>
        <v>0</v>
      </c>
      <c r="I33" s="29"/>
      <c r="J33" s="28">
        <f t="shared" si="12"/>
        <v>0</v>
      </c>
      <c r="K33" s="28">
        <f t="shared" si="0"/>
        <v>0</v>
      </c>
      <c r="L33" s="28">
        <f t="shared" si="1"/>
        <v>0</v>
      </c>
      <c r="M33" s="28">
        <f t="shared" si="15"/>
        <v>0</v>
      </c>
      <c r="N33" s="29"/>
      <c r="O33" s="30"/>
      <c r="P33" s="30"/>
      <c r="Q33" s="27"/>
      <c r="R33" s="27"/>
      <c r="S33" s="27"/>
      <c r="T33" s="27"/>
      <c r="U33" s="27">
        <f t="shared" si="8"/>
        <v>0</v>
      </c>
      <c r="V33" s="27">
        <f t="shared" si="9"/>
        <v>0</v>
      </c>
      <c r="W33" s="27">
        <v>0</v>
      </c>
      <c r="X33" s="27"/>
      <c r="Y33" s="27"/>
      <c r="Z33" s="27"/>
      <c r="AA33" s="20">
        <f t="shared" si="11"/>
        <v>0</v>
      </c>
      <c r="AB33" s="20">
        <f t="shared" si="5"/>
        <v>0</v>
      </c>
      <c r="AC33" s="29"/>
      <c r="AD33" s="29"/>
      <c r="AE33" s="29"/>
      <c r="AF33" s="29"/>
      <c r="AG33" s="29"/>
      <c r="AH33" s="27"/>
      <c r="AI33" s="27"/>
      <c r="AJ33" s="27"/>
      <c r="AK33" s="27"/>
      <c r="AL33" s="20">
        <f t="shared" si="14"/>
        <v>0</v>
      </c>
      <c r="AM33" s="20">
        <f t="shared" si="4"/>
        <v>0</v>
      </c>
      <c r="AN33" s="20">
        <f t="shared" si="6"/>
        <v>0</v>
      </c>
      <c r="AO33" s="20">
        <f t="shared" si="7"/>
        <v>0</v>
      </c>
      <c r="AP33" s="31" t="s">
        <v>61</v>
      </c>
    </row>
    <row r="34" spans="1:42" ht="12.75">
      <c r="A34" s="26" t="s">
        <v>62</v>
      </c>
      <c r="B34" s="26" t="s">
        <v>63</v>
      </c>
      <c r="C34" s="27"/>
      <c r="D34" s="27"/>
      <c r="E34" s="30"/>
      <c r="F34" s="30">
        <v>600</v>
      </c>
      <c r="G34" s="30">
        <v>422</v>
      </c>
      <c r="H34" s="28">
        <f t="shared" si="16"/>
        <v>178</v>
      </c>
      <c r="I34" s="29"/>
      <c r="J34" s="28">
        <f t="shared" si="12"/>
        <v>0</v>
      </c>
      <c r="K34" s="28">
        <f t="shared" si="0"/>
        <v>600</v>
      </c>
      <c r="L34" s="28">
        <f t="shared" si="1"/>
        <v>422</v>
      </c>
      <c r="M34" s="28">
        <f t="shared" si="15"/>
        <v>178</v>
      </c>
      <c r="N34" s="29"/>
      <c r="O34" s="29"/>
      <c r="P34" s="30"/>
      <c r="Q34" s="27"/>
      <c r="R34" s="27"/>
      <c r="S34" s="27"/>
      <c r="T34" s="27"/>
      <c r="U34" s="27">
        <f t="shared" si="8"/>
        <v>0</v>
      </c>
      <c r="V34" s="27">
        <f t="shared" si="9"/>
        <v>0</v>
      </c>
      <c r="W34" s="27">
        <v>0</v>
      </c>
      <c r="X34" s="27"/>
      <c r="Y34" s="27"/>
      <c r="Z34" s="27"/>
      <c r="AA34" s="20">
        <f t="shared" si="11"/>
        <v>0</v>
      </c>
      <c r="AB34" s="20">
        <f t="shared" si="5"/>
        <v>0</v>
      </c>
      <c r="AC34" s="29"/>
      <c r="AD34" s="29"/>
      <c r="AE34" s="29"/>
      <c r="AF34" s="29"/>
      <c r="AG34" s="29"/>
      <c r="AH34" s="27"/>
      <c r="AI34" s="27"/>
      <c r="AJ34" s="27"/>
      <c r="AK34" s="27"/>
      <c r="AL34" s="20">
        <f t="shared" si="14"/>
        <v>0</v>
      </c>
      <c r="AM34" s="20">
        <f t="shared" si="4"/>
        <v>0</v>
      </c>
      <c r="AN34" s="20">
        <f t="shared" si="6"/>
        <v>600</v>
      </c>
      <c r="AO34" s="20">
        <f t="shared" si="7"/>
        <v>422</v>
      </c>
      <c r="AP34" s="31" t="s">
        <v>63</v>
      </c>
    </row>
    <row r="35" spans="1:42" ht="12.75">
      <c r="A35" s="26" t="s">
        <v>64</v>
      </c>
      <c r="B35" s="26" t="s">
        <v>65</v>
      </c>
      <c r="C35" s="27"/>
      <c r="D35" s="27"/>
      <c r="E35" s="30"/>
      <c r="F35" s="30"/>
      <c r="G35" s="30"/>
      <c r="H35" s="28">
        <f t="shared" si="16"/>
        <v>0</v>
      </c>
      <c r="I35" s="29"/>
      <c r="J35" s="28">
        <f t="shared" si="12"/>
        <v>0</v>
      </c>
      <c r="K35" s="28">
        <f t="shared" si="0"/>
        <v>0</v>
      </c>
      <c r="L35" s="28">
        <f t="shared" si="1"/>
        <v>0</v>
      </c>
      <c r="M35" s="28">
        <f t="shared" si="15"/>
        <v>0</v>
      </c>
      <c r="N35" s="29"/>
      <c r="O35" s="29"/>
      <c r="P35" s="30"/>
      <c r="Q35" s="27"/>
      <c r="R35" s="27"/>
      <c r="S35" s="27"/>
      <c r="T35" s="27"/>
      <c r="U35" s="27">
        <f t="shared" si="8"/>
        <v>0</v>
      </c>
      <c r="V35" s="27">
        <f t="shared" si="9"/>
        <v>0</v>
      </c>
      <c r="W35" s="27">
        <v>0</v>
      </c>
      <c r="X35" s="27"/>
      <c r="Y35" s="27"/>
      <c r="Z35" s="27"/>
      <c r="AA35" s="20">
        <f t="shared" si="11"/>
        <v>0</v>
      </c>
      <c r="AB35" s="20">
        <f t="shared" si="5"/>
        <v>0</v>
      </c>
      <c r="AC35" s="29"/>
      <c r="AD35" s="29"/>
      <c r="AE35" s="29"/>
      <c r="AF35" s="29"/>
      <c r="AG35" s="29"/>
      <c r="AH35" s="27">
        <v>0</v>
      </c>
      <c r="AI35" s="27"/>
      <c r="AJ35" s="27">
        <v>0</v>
      </c>
      <c r="AK35" s="27"/>
      <c r="AL35" s="20">
        <f t="shared" si="14"/>
        <v>0</v>
      </c>
      <c r="AM35" s="20">
        <f t="shared" si="4"/>
        <v>0</v>
      </c>
      <c r="AN35" s="20">
        <f t="shared" si="6"/>
        <v>0</v>
      </c>
      <c r="AO35" s="20">
        <f t="shared" si="7"/>
        <v>0</v>
      </c>
      <c r="AP35" s="31" t="s">
        <v>65</v>
      </c>
    </row>
    <row r="36" spans="1:42" ht="12.75">
      <c r="A36" s="39" t="s">
        <v>66</v>
      </c>
      <c r="B36" s="39" t="s">
        <v>67</v>
      </c>
      <c r="C36" s="27"/>
      <c r="D36" s="27"/>
      <c r="E36" s="30"/>
      <c r="F36" s="30"/>
      <c r="G36" s="30"/>
      <c r="H36" s="28">
        <f t="shared" si="16"/>
        <v>0</v>
      </c>
      <c r="I36" s="29"/>
      <c r="J36" s="28">
        <f t="shared" si="12"/>
        <v>0</v>
      </c>
      <c r="K36" s="28">
        <f t="shared" si="0"/>
        <v>0</v>
      </c>
      <c r="L36" s="28">
        <f t="shared" si="1"/>
        <v>0</v>
      </c>
      <c r="M36" s="28">
        <f t="shared" si="15"/>
        <v>0</v>
      </c>
      <c r="N36" s="29"/>
      <c r="O36" s="29"/>
      <c r="P36" s="30"/>
      <c r="Q36" s="27"/>
      <c r="R36" s="27"/>
      <c r="S36" s="27"/>
      <c r="T36" s="27"/>
      <c r="U36" s="27">
        <f t="shared" si="8"/>
        <v>0</v>
      </c>
      <c r="V36" s="27">
        <f t="shared" si="9"/>
        <v>0</v>
      </c>
      <c r="W36" s="27">
        <v>0</v>
      </c>
      <c r="X36" s="27"/>
      <c r="Y36" s="27"/>
      <c r="Z36" s="27"/>
      <c r="AA36" s="20">
        <f t="shared" si="11"/>
        <v>0</v>
      </c>
      <c r="AB36" s="20">
        <f t="shared" si="5"/>
        <v>0</v>
      </c>
      <c r="AC36" s="29"/>
      <c r="AD36" s="29"/>
      <c r="AE36" s="29"/>
      <c r="AF36" s="29"/>
      <c r="AG36" s="29"/>
      <c r="AH36" s="27">
        <v>0</v>
      </c>
      <c r="AI36" s="27"/>
      <c r="AJ36" s="27">
        <v>0</v>
      </c>
      <c r="AK36" s="27"/>
      <c r="AL36" s="20">
        <f t="shared" si="14"/>
        <v>0</v>
      </c>
      <c r="AM36" s="20">
        <f t="shared" si="4"/>
        <v>0</v>
      </c>
      <c r="AN36" s="20">
        <f t="shared" si="6"/>
        <v>0</v>
      </c>
      <c r="AO36" s="20">
        <f t="shared" si="7"/>
        <v>0</v>
      </c>
      <c r="AP36" s="40" t="s">
        <v>67</v>
      </c>
    </row>
    <row r="37" spans="1:42" ht="12.75">
      <c r="A37" s="26" t="s">
        <v>68</v>
      </c>
      <c r="B37" s="41" t="s">
        <v>69</v>
      </c>
      <c r="C37" s="27"/>
      <c r="D37" s="27"/>
      <c r="E37" s="30"/>
      <c r="F37" s="30"/>
      <c r="G37" s="30"/>
      <c r="H37" s="28">
        <f t="shared" si="16"/>
        <v>0</v>
      </c>
      <c r="I37" s="29"/>
      <c r="J37" s="28">
        <f t="shared" si="12"/>
        <v>0</v>
      </c>
      <c r="K37" s="28">
        <f t="shared" si="0"/>
        <v>0</v>
      </c>
      <c r="L37" s="28">
        <f t="shared" si="1"/>
        <v>0</v>
      </c>
      <c r="M37" s="28">
        <f t="shared" si="15"/>
        <v>0</v>
      </c>
      <c r="N37" s="29"/>
      <c r="O37" s="29"/>
      <c r="P37" s="30"/>
      <c r="Q37" s="27"/>
      <c r="R37" s="27"/>
      <c r="S37" s="27"/>
      <c r="T37" s="27"/>
      <c r="U37" s="27">
        <f t="shared" si="8"/>
        <v>0</v>
      </c>
      <c r="V37" s="27">
        <f t="shared" si="9"/>
        <v>0</v>
      </c>
      <c r="W37" s="27">
        <v>0</v>
      </c>
      <c r="X37" s="27"/>
      <c r="Y37" s="27"/>
      <c r="Z37" s="27"/>
      <c r="AA37" s="20">
        <f t="shared" si="11"/>
        <v>0</v>
      </c>
      <c r="AB37" s="20">
        <f t="shared" si="5"/>
        <v>0</v>
      </c>
      <c r="AC37" s="29"/>
      <c r="AD37" s="29"/>
      <c r="AE37" s="29"/>
      <c r="AF37" s="29"/>
      <c r="AG37" s="29"/>
      <c r="AH37" s="27">
        <v>0</v>
      </c>
      <c r="AI37" s="27"/>
      <c r="AJ37" s="27">
        <v>0</v>
      </c>
      <c r="AK37" s="27"/>
      <c r="AL37" s="20">
        <f t="shared" si="14"/>
        <v>0</v>
      </c>
      <c r="AM37" s="20">
        <f t="shared" si="4"/>
        <v>0</v>
      </c>
      <c r="AN37" s="20">
        <f t="shared" si="6"/>
        <v>0</v>
      </c>
      <c r="AO37" s="20">
        <f t="shared" si="7"/>
        <v>0</v>
      </c>
      <c r="AP37" s="31" t="s">
        <v>69</v>
      </c>
    </row>
    <row r="38" spans="1:42" ht="12.75">
      <c r="A38" s="26" t="s">
        <v>70</v>
      </c>
      <c r="B38" s="41" t="s">
        <v>71</v>
      </c>
      <c r="C38" s="27"/>
      <c r="D38" s="27"/>
      <c r="E38" s="30"/>
      <c r="F38" s="30"/>
      <c r="G38" s="30"/>
      <c r="H38" s="28">
        <f t="shared" si="16"/>
        <v>0</v>
      </c>
      <c r="I38" s="29"/>
      <c r="J38" s="28">
        <f t="shared" si="12"/>
        <v>0</v>
      </c>
      <c r="K38" s="28">
        <f t="shared" si="0"/>
        <v>0</v>
      </c>
      <c r="L38" s="28">
        <f t="shared" si="1"/>
        <v>0</v>
      </c>
      <c r="M38" s="28">
        <f t="shared" si="15"/>
        <v>0</v>
      </c>
      <c r="N38" s="29"/>
      <c r="O38" s="29"/>
      <c r="P38" s="30"/>
      <c r="Q38" s="27"/>
      <c r="R38" s="27"/>
      <c r="S38" s="27"/>
      <c r="T38" s="27"/>
      <c r="U38" s="27">
        <f t="shared" si="8"/>
        <v>0</v>
      </c>
      <c r="V38" s="27">
        <f t="shared" si="9"/>
        <v>0</v>
      </c>
      <c r="W38" s="27">
        <v>0</v>
      </c>
      <c r="X38" s="27"/>
      <c r="Y38" s="27"/>
      <c r="Z38" s="27"/>
      <c r="AA38" s="20">
        <f t="shared" si="11"/>
        <v>0</v>
      </c>
      <c r="AB38" s="20">
        <f t="shared" si="5"/>
        <v>0</v>
      </c>
      <c r="AC38" s="29"/>
      <c r="AD38" s="29"/>
      <c r="AE38" s="29"/>
      <c r="AF38" s="29"/>
      <c r="AG38" s="29"/>
      <c r="AH38" s="27">
        <v>0</v>
      </c>
      <c r="AI38" s="27"/>
      <c r="AJ38" s="27">
        <v>0</v>
      </c>
      <c r="AK38" s="27"/>
      <c r="AL38" s="20">
        <f t="shared" si="14"/>
        <v>0</v>
      </c>
      <c r="AM38" s="20">
        <f t="shared" si="4"/>
        <v>0</v>
      </c>
      <c r="AN38" s="20">
        <f t="shared" si="6"/>
        <v>0</v>
      </c>
      <c r="AO38" s="20">
        <f t="shared" si="7"/>
        <v>0</v>
      </c>
      <c r="AP38" s="31" t="s">
        <v>71</v>
      </c>
    </row>
    <row r="39" spans="1:42" ht="12.75">
      <c r="A39" s="26" t="s">
        <v>72</v>
      </c>
      <c r="B39" s="39" t="s">
        <v>73</v>
      </c>
      <c r="C39" s="27"/>
      <c r="D39" s="27"/>
      <c r="E39" s="30"/>
      <c r="F39" s="30"/>
      <c r="G39" s="30"/>
      <c r="H39" s="28">
        <f t="shared" si="16"/>
        <v>0</v>
      </c>
      <c r="I39" s="29"/>
      <c r="J39" s="28">
        <f t="shared" si="12"/>
        <v>0</v>
      </c>
      <c r="K39" s="28">
        <f t="shared" si="0"/>
        <v>0</v>
      </c>
      <c r="L39" s="28">
        <f t="shared" si="1"/>
        <v>0</v>
      </c>
      <c r="M39" s="28">
        <f t="shared" si="15"/>
        <v>0</v>
      </c>
      <c r="N39" s="29"/>
      <c r="O39" s="29"/>
      <c r="P39" s="30"/>
      <c r="Q39" s="27"/>
      <c r="R39" s="27"/>
      <c r="S39" s="27"/>
      <c r="T39" s="27"/>
      <c r="U39" s="27">
        <f t="shared" si="8"/>
        <v>0</v>
      </c>
      <c r="V39" s="27">
        <f t="shared" si="9"/>
        <v>0</v>
      </c>
      <c r="W39" s="27">
        <v>0</v>
      </c>
      <c r="X39" s="27"/>
      <c r="Y39" s="27"/>
      <c r="Z39" s="27"/>
      <c r="AA39" s="20">
        <f t="shared" si="11"/>
        <v>0</v>
      </c>
      <c r="AB39" s="20">
        <f t="shared" si="5"/>
        <v>0</v>
      </c>
      <c r="AC39" s="29"/>
      <c r="AD39" s="29"/>
      <c r="AE39" s="29"/>
      <c r="AF39" s="29"/>
      <c r="AG39" s="29"/>
      <c r="AH39" s="27"/>
      <c r="AI39" s="27"/>
      <c r="AJ39" s="27"/>
      <c r="AK39" s="27"/>
      <c r="AL39" s="20">
        <f t="shared" si="14"/>
        <v>0</v>
      </c>
      <c r="AM39" s="20">
        <f t="shared" si="4"/>
        <v>0</v>
      </c>
      <c r="AN39" s="20">
        <f t="shared" si="6"/>
        <v>0</v>
      </c>
      <c r="AO39" s="20">
        <f t="shared" si="7"/>
        <v>0</v>
      </c>
      <c r="AP39" s="40" t="s">
        <v>73</v>
      </c>
    </row>
    <row r="40" spans="1:42" ht="12.75">
      <c r="A40" s="32" t="s">
        <v>116</v>
      </c>
      <c r="B40" s="67">
        <v>19</v>
      </c>
      <c r="C40" s="27"/>
      <c r="D40" s="27"/>
      <c r="E40" s="30"/>
      <c r="F40" s="30"/>
      <c r="G40" s="30"/>
      <c r="H40" s="28"/>
      <c r="I40" s="29"/>
      <c r="J40" s="28"/>
      <c r="K40" s="28"/>
      <c r="L40" s="28"/>
      <c r="M40" s="28"/>
      <c r="N40" s="29"/>
      <c r="O40" s="29"/>
      <c r="P40" s="30"/>
      <c r="Q40" s="27">
        <f>Q41</f>
        <v>557</v>
      </c>
      <c r="R40" s="27">
        <f>R41</f>
        <v>557</v>
      </c>
      <c r="S40" s="27"/>
      <c r="T40" s="27"/>
      <c r="U40" s="38">
        <f t="shared" si="8"/>
        <v>557</v>
      </c>
      <c r="V40" s="38">
        <f t="shared" si="9"/>
        <v>557</v>
      </c>
      <c r="W40" s="27"/>
      <c r="X40" s="27"/>
      <c r="Y40" s="27"/>
      <c r="Z40" s="27"/>
      <c r="AA40" s="20">
        <f t="shared" si="11"/>
        <v>0</v>
      </c>
      <c r="AB40" s="20">
        <f t="shared" si="5"/>
        <v>0</v>
      </c>
      <c r="AC40" s="29"/>
      <c r="AD40" s="29"/>
      <c r="AE40" s="29"/>
      <c r="AF40" s="29"/>
      <c r="AG40" s="29"/>
      <c r="AH40" s="27"/>
      <c r="AI40" s="27"/>
      <c r="AJ40" s="27"/>
      <c r="AK40" s="27"/>
      <c r="AL40" s="20"/>
      <c r="AM40" s="20"/>
      <c r="AN40" s="20">
        <f t="shared" si="6"/>
        <v>557</v>
      </c>
      <c r="AO40" s="20">
        <f t="shared" si="7"/>
        <v>557</v>
      </c>
      <c r="AP40" s="40"/>
    </row>
    <row r="41" spans="1:42" ht="12.75">
      <c r="A41" s="68" t="s">
        <v>117</v>
      </c>
      <c r="B41" s="66">
        <v>1981</v>
      </c>
      <c r="C41" s="27"/>
      <c r="D41" s="27"/>
      <c r="E41" s="30"/>
      <c r="F41" s="30"/>
      <c r="G41" s="30"/>
      <c r="H41" s="28"/>
      <c r="I41" s="29"/>
      <c r="J41" s="28"/>
      <c r="K41" s="28"/>
      <c r="L41" s="28"/>
      <c r="M41" s="28"/>
      <c r="N41" s="29"/>
      <c r="O41" s="29"/>
      <c r="P41" s="30"/>
      <c r="Q41" s="27">
        <v>557</v>
      </c>
      <c r="R41" s="27">
        <v>557</v>
      </c>
      <c r="S41" s="27"/>
      <c r="T41" s="27"/>
      <c r="U41" s="27">
        <f t="shared" si="8"/>
        <v>557</v>
      </c>
      <c r="V41" s="27">
        <f t="shared" si="9"/>
        <v>557</v>
      </c>
      <c r="W41" s="27"/>
      <c r="X41" s="27"/>
      <c r="Y41" s="27"/>
      <c r="Z41" s="27"/>
      <c r="AA41" s="20">
        <f t="shared" si="11"/>
        <v>0</v>
      </c>
      <c r="AB41" s="20">
        <f t="shared" si="5"/>
        <v>0</v>
      </c>
      <c r="AC41" s="29"/>
      <c r="AD41" s="29"/>
      <c r="AE41" s="29"/>
      <c r="AF41" s="29"/>
      <c r="AG41" s="29"/>
      <c r="AH41" s="27"/>
      <c r="AI41" s="27"/>
      <c r="AJ41" s="27"/>
      <c r="AK41" s="27"/>
      <c r="AL41" s="20"/>
      <c r="AM41" s="20"/>
      <c r="AN41" s="20">
        <f t="shared" si="6"/>
        <v>557</v>
      </c>
      <c r="AO41" s="20">
        <f t="shared" si="7"/>
        <v>557</v>
      </c>
      <c r="AP41" s="40"/>
    </row>
    <row r="42" spans="1:42" s="25" customFormat="1" ht="12.75">
      <c r="A42" s="32" t="s">
        <v>74</v>
      </c>
      <c r="B42" s="32" t="s">
        <v>75</v>
      </c>
      <c r="C42" s="38"/>
      <c r="D42" s="38"/>
      <c r="E42" s="42"/>
      <c r="F42" s="42"/>
      <c r="G42" s="42"/>
      <c r="H42" s="20">
        <f t="shared" si="16"/>
        <v>0</v>
      </c>
      <c r="I42" s="21"/>
      <c r="J42" s="28">
        <f t="shared" si="12"/>
        <v>0</v>
      </c>
      <c r="K42" s="20">
        <f t="shared" si="0"/>
        <v>0</v>
      </c>
      <c r="L42" s="20">
        <f t="shared" si="1"/>
        <v>0</v>
      </c>
      <c r="M42" s="20">
        <f t="shared" si="15"/>
        <v>0</v>
      </c>
      <c r="N42" s="21"/>
      <c r="O42" s="21"/>
      <c r="P42" s="42"/>
      <c r="Q42" s="38"/>
      <c r="R42" s="38"/>
      <c r="S42" s="38"/>
      <c r="T42" s="38"/>
      <c r="U42" s="27">
        <f t="shared" si="8"/>
        <v>0</v>
      </c>
      <c r="V42" s="27">
        <f t="shared" si="9"/>
        <v>0</v>
      </c>
      <c r="W42" s="38">
        <v>0</v>
      </c>
      <c r="X42" s="38"/>
      <c r="Y42" s="38"/>
      <c r="Z42" s="38"/>
      <c r="AA42" s="20">
        <f t="shared" si="11"/>
        <v>0</v>
      </c>
      <c r="AB42" s="20">
        <f t="shared" si="5"/>
        <v>0</v>
      </c>
      <c r="AC42" s="21"/>
      <c r="AD42" s="21"/>
      <c r="AE42" s="21"/>
      <c r="AF42" s="21"/>
      <c r="AG42" s="21"/>
      <c r="AH42" s="38">
        <v>0</v>
      </c>
      <c r="AI42" s="38"/>
      <c r="AJ42" s="38">
        <v>0</v>
      </c>
      <c r="AK42" s="38"/>
      <c r="AL42" s="20">
        <f t="shared" si="14"/>
        <v>0</v>
      </c>
      <c r="AM42" s="20">
        <f t="shared" si="4"/>
        <v>0</v>
      </c>
      <c r="AN42" s="20">
        <f t="shared" si="6"/>
        <v>0</v>
      </c>
      <c r="AO42" s="20">
        <f t="shared" si="7"/>
        <v>0</v>
      </c>
      <c r="AP42" s="33" t="s">
        <v>75</v>
      </c>
    </row>
    <row r="43" spans="1:42" s="25" customFormat="1" ht="12.75">
      <c r="A43" s="32" t="s">
        <v>76</v>
      </c>
      <c r="B43" s="32" t="s">
        <v>77</v>
      </c>
      <c r="C43" s="20"/>
      <c r="D43" s="20">
        <f>+D44</f>
        <v>0</v>
      </c>
      <c r="E43" s="22">
        <f>+E44</f>
        <v>0</v>
      </c>
      <c r="F43" s="22"/>
      <c r="G43" s="22">
        <f>+G44</f>
        <v>0</v>
      </c>
      <c r="H43" s="20">
        <f t="shared" si="16"/>
        <v>0</v>
      </c>
      <c r="I43" s="21"/>
      <c r="J43" s="28">
        <f t="shared" si="12"/>
        <v>0</v>
      </c>
      <c r="K43" s="20">
        <f t="shared" si="0"/>
        <v>0</v>
      </c>
      <c r="L43" s="20">
        <f t="shared" si="1"/>
        <v>0</v>
      </c>
      <c r="M43" s="20">
        <f t="shared" si="15"/>
        <v>0</v>
      </c>
      <c r="N43" s="21"/>
      <c r="O43" s="21"/>
      <c r="P43" s="42"/>
      <c r="Q43" s="20"/>
      <c r="R43" s="20">
        <f>+R44</f>
        <v>0</v>
      </c>
      <c r="S43" s="20"/>
      <c r="T43" s="20"/>
      <c r="U43" s="27">
        <f t="shared" si="8"/>
        <v>0</v>
      </c>
      <c r="V43" s="27">
        <f t="shared" si="9"/>
        <v>0</v>
      </c>
      <c r="W43" s="20">
        <f>+W44</f>
        <v>0</v>
      </c>
      <c r="X43" s="20">
        <f>+X44</f>
        <v>0</v>
      </c>
      <c r="Y43" s="20"/>
      <c r="Z43" s="20"/>
      <c r="AA43" s="20">
        <f t="shared" si="11"/>
        <v>0</v>
      </c>
      <c r="AB43" s="20">
        <f t="shared" si="5"/>
        <v>0</v>
      </c>
      <c r="AC43" s="21"/>
      <c r="AD43" s="21"/>
      <c r="AE43" s="21"/>
      <c r="AF43" s="21"/>
      <c r="AG43" s="21"/>
      <c r="AH43" s="20">
        <f>+AH44</f>
        <v>0</v>
      </c>
      <c r="AI43" s="20">
        <f>+AI44</f>
        <v>0</v>
      </c>
      <c r="AJ43" s="20">
        <f>+AJ44</f>
        <v>0</v>
      </c>
      <c r="AK43" s="20">
        <f>+AK44</f>
        <v>0</v>
      </c>
      <c r="AL43" s="20">
        <f t="shared" si="14"/>
        <v>0</v>
      </c>
      <c r="AM43" s="20">
        <f t="shared" si="4"/>
        <v>0</v>
      </c>
      <c r="AN43" s="20">
        <f t="shared" si="6"/>
        <v>0</v>
      </c>
      <c r="AO43" s="20">
        <f t="shared" si="7"/>
        <v>0</v>
      </c>
      <c r="AP43" s="33" t="s">
        <v>77</v>
      </c>
    </row>
    <row r="44" spans="1:42" ht="12.75">
      <c r="A44" s="26" t="s">
        <v>78</v>
      </c>
      <c r="B44" s="26" t="s">
        <v>79</v>
      </c>
      <c r="C44" s="27"/>
      <c r="D44" s="27"/>
      <c r="E44" s="30"/>
      <c r="F44" s="30"/>
      <c r="G44" s="30"/>
      <c r="H44" s="28">
        <f t="shared" si="16"/>
        <v>0</v>
      </c>
      <c r="I44" s="29"/>
      <c r="J44" s="28">
        <f t="shared" si="12"/>
        <v>0</v>
      </c>
      <c r="K44" s="28">
        <f t="shared" si="0"/>
        <v>0</v>
      </c>
      <c r="L44" s="28">
        <f t="shared" si="1"/>
        <v>0</v>
      </c>
      <c r="M44" s="28">
        <f t="shared" si="15"/>
        <v>0</v>
      </c>
      <c r="N44" s="29"/>
      <c r="O44" s="29"/>
      <c r="P44" s="30"/>
      <c r="Q44" s="27"/>
      <c r="R44" s="27"/>
      <c r="S44" s="27"/>
      <c r="T44" s="27"/>
      <c r="U44" s="27">
        <f t="shared" si="8"/>
        <v>0</v>
      </c>
      <c r="V44" s="27">
        <f t="shared" si="9"/>
        <v>0</v>
      </c>
      <c r="W44" s="27">
        <v>0</v>
      </c>
      <c r="X44" s="27"/>
      <c r="Y44" s="27"/>
      <c r="Z44" s="27"/>
      <c r="AA44" s="20">
        <f t="shared" si="11"/>
        <v>0</v>
      </c>
      <c r="AB44" s="20">
        <f t="shared" si="5"/>
        <v>0</v>
      </c>
      <c r="AC44" s="29"/>
      <c r="AD44" s="29"/>
      <c r="AE44" s="29"/>
      <c r="AF44" s="29"/>
      <c r="AG44" s="29"/>
      <c r="AH44" s="27">
        <v>0</v>
      </c>
      <c r="AI44" s="27"/>
      <c r="AJ44" s="27">
        <v>0</v>
      </c>
      <c r="AK44" s="27"/>
      <c r="AL44" s="20">
        <f t="shared" si="14"/>
        <v>0</v>
      </c>
      <c r="AM44" s="20">
        <f t="shared" si="4"/>
        <v>0</v>
      </c>
      <c r="AN44" s="20">
        <f t="shared" si="6"/>
        <v>0</v>
      </c>
      <c r="AO44" s="20">
        <f t="shared" si="7"/>
        <v>0</v>
      </c>
      <c r="AP44" s="31" t="s">
        <v>79</v>
      </c>
    </row>
    <row r="45" spans="1:42" s="25" customFormat="1" ht="12.75">
      <c r="A45" s="32" t="s">
        <v>80</v>
      </c>
      <c r="B45" s="32" t="s">
        <v>81</v>
      </c>
      <c r="C45" s="20"/>
      <c r="D45" s="20">
        <f>SUM(D46:D47)</f>
        <v>0</v>
      </c>
      <c r="E45" s="42"/>
      <c r="F45" s="42"/>
      <c r="G45" s="42"/>
      <c r="H45" s="20">
        <f t="shared" si="16"/>
        <v>0</v>
      </c>
      <c r="I45" s="21"/>
      <c r="J45" s="28">
        <f t="shared" si="12"/>
        <v>0</v>
      </c>
      <c r="K45" s="20">
        <f t="shared" si="0"/>
        <v>0</v>
      </c>
      <c r="L45" s="20">
        <f t="shared" si="1"/>
        <v>0</v>
      </c>
      <c r="M45" s="20">
        <f t="shared" si="15"/>
        <v>0</v>
      </c>
      <c r="N45" s="21"/>
      <c r="O45" s="21"/>
      <c r="P45" s="42"/>
      <c r="Q45" s="20"/>
      <c r="R45" s="20">
        <f>SUM(R46:R47)</f>
        <v>0</v>
      </c>
      <c r="S45" s="20"/>
      <c r="T45" s="20"/>
      <c r="U45" s="27">
        <f t="shared" si="8"/>
        <v>0</v>
      </c>
      <c r="V45" s="27">
        <f t="shared" si="9"/>
        <v>0</v>
      </c>
      <c r="W45" s="20">
        <f>SUM(W46:W47)</f>
        <v>0</v>
      </c>
      <c r="X45" s="20">
        <f>SUM(X46:X47)</f>
        <v>0</v>
      </c>
      <c r="Y45" s="20"/>
      <c r="Z45" s="20"/>
      <c r="AA45" s="20">
        <f t="shared" si="11"/>
        <v>0</v>
      </c>
      <c r="AB45" s="20">
        <f t="shared" si="5"/>
        <v>0</v>
      </c>
      <c r="AC45" s="21"/>
      <c r="AD45" s="21"/>
      <c r="AE45" s="21"/>
      <c r="AF45" s="21"/>
      <c r="AG45" s="21"/>
      <c r="AH45" s="20">
        <f>SUM(AH46:AH47)</f>
        <v>0</v>
      </c>
      <c r="AI45" s="20">
        <f>SUM(AI46:AI47)</f>
        <v>0</v>
      </c>
      <c r="AJ45" s="20">
        <f>SUM(AJ46:AJ47)</f>
        <v>0</v>
      </c>
      <c r="AK45" s="20">
        <f>SUM(AK46:AK47)</f>
        <v>0</v>
      </c>
      <c r="AL45" s="20">
        <f t="shared" si="14"/>
        <v>0</v>
      </c>
      <c r="AM45" s="20">
        <f t="shared" si="4"/>
        <v>0</v>
      </c>
      <c r="AN45" s="20">
        <f t="shared" si="6"/>
        <v>0</v>
      </c>
      <c r="AO45" s="20">
        <f t="shared" si="7"/>
        <v>0</v>
      </c>
      <c r="AP45" s="33" t="s">
        <v>81</v>
      </c>
    </row>
    <row r="46" spans="1:42" ht="12.75">
      <c r="A46" s="26" t="s">
        <v>82</v>
      </c>
      <c r="B46" s="26" t="s">
        <v>83</v>
      </c>
      <c r="C46" s="27"/>
      <c r="D46" s="27"/>
      <c r="E46" s="30"/>
      <c r="F46" s="30"/>
      <c r="G46" s="30"/>
      <c r="H46" s="28">
        <f t="shared" si="16"/>
        <v>0</v>
      </c>
      <c r="I46" s="29"/>
      <c r="J46" s="28">
        <f t="shared" si="12"/>
        <v>0</v>
      </c>
      <c r="K46" s="28">
        <f t="shared" si="0"/>
        <v>0</v>
      </c>
      <c r="L46" s="28">
        <f t="shared" si="1"/>
        <v>0</v>
      </c>
      <c r="M46" s="28">
        <f t="shared" si="15"/>
        <v>0</v>
      </c>
      <c r="N46" s="29"/>
      <c r="O46" s="29"/>
      <c r="P46" s="30"/>
      <c r="Q46" s="27"/>
      <c r="R46" s="27"/>
      <c r="S46" s="27"/>
      <c r="T46" s="27"/>
      <c r="U46" s="27">
        <f t="shared" si="8"/>
        <v>0</v>
      </c>
      <c r="V46" s="27">
        <f t="shared" si="9"/>
        <v>0</v>
      </c>
      <c r="W46" s="27">
        <v>0</v>
      </c>
      <c r="X46" s="27"/>
      <c r="Y46" s="27"/>
      <c r="Z46" s="27"/>
      <c r="AA46" s="20">
        <f t="shared" si="11"/>
        <v>0</v>
      </c>
      <c r="AB46" s="20">
        <f t="shared" si="5"/>
        <v>0</v>
      </c>
      <c r="AC46" s="29"/>
      <c r="AD46" s="29"/>
      <c r="AE46" s="29"/>
      <c r="AF46" s="29"/>
      <c r="AG46" s="29"/>
      <c r="AH46" s="27">
        <v>0</v>
      </c>
      <c r="AI46" s="27"/>
      <c r="AJ46" s="27">
        <v>0</v>
      </c>
      <c r="AK46" s="27"/>
      <c r="AL46" s="20">
        <f t="shared" si="14"/>
        <v>0</v>
      </c>
      <c r="AM46" s="20">
        <f t="shared" si="4"/>
        <v>0</v>
      </c>
      <c r="AN46" s="20">
        <f t="shared" si="6"/>
        <v>0</v>
      </c>
      <c r="AO46" s="20">
        <f t="shared" si="7"/>
        <v>0</v>
      </c>
      <c r="AP46" s="31" t="s">
        <v>83</v>
      </c>
    </row>
    <row r="47" spans="1:42" ht="12.75">
      <c r="A47" s="26" t="s">
        <v>84</v>
      </c>
      <c r="B47" s="26" t="s">
        <v>85</v>
      </c>
      <c r="C47" s="27"/>
      <c r="D47" s="27"/>
      <c r="E47" s="30"/>
      <c r="F47" s="30"/>
      <c r="G47" s="30"/>
      <c r="H47" s="28">
        <f t="shared" si="16"/>
        <v>0</v>
      </c>
      <c r="I47" s="29"/>
      <c r="J47" s="28">
        <f t="shared" si="12"/>
        <v>0</v>
      </c>
      <c r="K47" s="28">
        <f t="shared" si="0"/>
        <v>0</v>
      </c>
      <c r="L47" s="28">
        <f t="shared" si="1"/>
        <v>0</v>
      </c>
      <c r="M47" s="28">
        <f t="shared" si="15"/>
        <v>0</v>
      </c>
      <c r="N47" s="29"/>
      <c r="O47" s="29"/>
      <c r="P47" s="30"/>
      <c r="Q47" s="27"/>
      <c r="R47" s="27"/>
      <c r="S47" s="27"/>
      <c r="T47" s="27"/>
      <c r="U47" s="27">
        <f t="shared" si="8"/>
        <v>0</v>
      </c>
      <c r="V47" s="27">
        <f t="shared" si="9"/>
        <v>0</v>
      </c>
      <c r="W47" s="27">
        <v>0</v>
      </c>
      <c r="X47" s="27"/>
      <c r="Y47" s="27"/>
      <c r="Z47" s="27"/>
      <c r="AA47" s="20">
        <f t="shared" si="11"/>
        <v>0</v>
      </c>
      <c r="AB47" s="20">
        <f t="shared" si="5"/>
        <v>0</v>
      </c>
      <c r="AC47" s="29"/>
      <c r="AD47" s="29"/>
      <c r="AE47" s="29"/>
      <c r="AF47" s="29"/>
      <c r="AG47" s="29"/>
      <c r="AH47" s="27">
        <v>0</v>
      </c>
      <c r="AI47" s="27"/>
      <c r="AJ47" s="27">
        <v>0</v>
      </c>
      <c r="AK47" s="27"/>
      <c r="AL47" s="20">
        <f t="shared" si="14"/>
        <v>0</v>
      </c>
      <c r="AM47" s="20">
        <f t="shared" si="4"/>
        <v>0</v>
      </c>
      <c r="AN47" s="20">
        <f t="shared" si="6"/>
        <v>0</v>
      </c>
      <c r="AO47" s="20">
        <f t="shared" si="7"/>
        <v>0</v>
      </c>
      <c r="AP47" s="31" t="s">
        <v>85</v>
      </c>
    </row>
    <row r="48" spans="1:42" s="25" customFormat="1" ht="12.75">
      <c r="A48" s="32" t="s">
        <v>86</v>
      </c>
      <c r="B48" s="32" t="s">
        <v>87</v>
      </c>
      <c r="C48" s="38"/>
      <c r="D48" s="38"/>
      <c r="E48" s="42"/>
      <c r="F48" s="42"/>
      <c r="G48" s="42"/>
      <c r="H48" s="20">
        <f t="shared" si="16"/>
        <v>0</v>
      </c>
      <c r="I48" s="21"/>
      <c r="J48" s="28">
        <f t="shared" si="12"/>
        <v>0</v>
      </c>
      <c r="K48" s="20">
        <f t="shared" si="0"/>
        <v>0</v>
      </c>
      <c r="L48" s="20">
        <f t="shared" si="1"/>
        <v>0</v>
      </c>
      <c r="M48" s="20">
        <f t="shared" si="15"/>
        <v>0</v>
      </c>
      <c r="N48" s="21"/>
      <c r="O48" s="21"/>
      <c r="P48" s="42"/>
      <c r="Q48" s="38"/>
      <c r="R48" s="38"/>
      <c r="S48" s="38"/>
      <c r="T48" s="38"/>
      <c r="U48" s="27">
        <f t="shared" si="8"/>
        <v>0</v>
      </c>
      <c r="V48" s="27">
        <f t="shared" si="9"/>
        <v>0</v>
      </c>
      <c r="W48" s="38">
        <v>0</v>
      </c>
      <c r="X48" s="38"/>
      <c r="Y48" s="38"/>
      <c r="Z48" s="38"/>
      <c r="AA48" s="20">
        <f t="shared" si="11"/>
        <v>0</v>
      </c>
      <c r="AB48" s="20">
        <f t="shared" si="5"/>
        <v>0</v>
      </c>
      <c r="AC48" s="21"/>
      <c r="AD48" s="42"/>
      <c r="AE48" s="42"/>
      <c r="AF48" s="21"/>
      <c r="AG48" s="21"/>
      <c r="AH48" s="38">
        <v>0</v>
      </c>
      <c r="AI48" s="38"/>
      <c r="AJ48" s="42">
        <v>37000</v>
      </c>
      <c r="AK48" s="42">
        <v>36300</v>
      </c>
      <c r="AL48" s="20">
        <f t="shared" si="14"/>
        <v>37000</v>
      </c>
      <c r="AM48" s="20">
        <f t="shared" si="4"/>
        <v>36300</v>
      </c>
      <c r="AN48" s="20">
        <f t="shared" si="6"/>
        <v>37000</v>
      </c>
      <c r="AO48" s="20">
        <f t="shared" si="7"/>
        <v>36300</v>
      </c>
      <c r="AP48" s="33" t="s">
        <v>87</v>
      </c>
    </row>
    <row r="49" spans="1:42" s="25" customFormat="1" ht="12.75">
      <c r="A49" s="32" t="s">
        <v>88</v>
      </c>
      <c r="B49" s="32" t="s">
        <v>89</v>
      </c>
      <c r="C49" s="38"/>
      <c r="D49" s="38"/>
      <c r="E49" s="42"/>
      <c r="F49" s="42"/>
      <c r="G49" s="42"/>
      <c r="H49" s="20">
        <f t="shared" si="16"/>
        <v>0</v>
      </c>
      <c r="I49" s="21"/>
      <c r="J49" s="28">
        <f t="shared" si="12"/>
        <v>0</v>
      </c>
      <c r="K49" s="20">
        <f t="shared" si="0"/>
        <v>0</v>
      </c>
      <c r="L49" s="20">
        <f t="shared" si="1"/>
        <v>0</v>
      </c>
      <c r="M49" s="20">
        <f t="shared" si="15"/>
        <v>0</v>
      </c>
      <c r="N49" s="21"/>
      <c r="O49" s="21"/>
      <c r="P49" s="42"/>
      <c r="Q49" s="38"/>
      <c r="R49" s="38"/>
      <c r="S49" s="38"/>
      <c r="T49" s="38"/>
      <c r="U49" s="27">
        <f t="shared" si="8"/>
        <v>0</v>
      </c>
      <c r="V49" s="27">
        <f t="shared" si="9"/>
        <v>0</v>
      </c>
      <c r="W49" s="38">
        <v>0</v>
      </c>
      <c r="X49" s="38"/>
      <c r="Y49" s="38"/>
      <c r="Z49" s="38"/>
      <c r="AA49" s="20">
        <f t="shared" si="11"/>
        <v>0</v>
      </c>
      <c r="AB49" s="20">
        <f t="shared" si="5"/>
        <v>0</v>
      </c>
      <c r="AC49" s="21"/>
      <c r="AD49" s="21"/>
      <c r="AE49" s="21"/>
      <c r="AF49" s="21"/>
      <c r="AG49" s="21"/>
      <c r="AH49" s="38">
        <v>0</v>
      </c>
      <c r="AI49" s="38"/>
      <c r="AJ49" s="21"/>
      <c r="AK49" s="21"/>
      <c r="AL49" s="20">
        <f t="shared" si="14"/>
        <v>0</v>
      </c>
      <c r="AM49" s="20">
        <f t="shared" si="4"/>
        <v>0</v>
      </c>
      <c r="AN49" s="20">
        <f t="shared" si="6"/>
        <v>0</v>
      </c>
      <c r="AO49" s="20">
        <f t="shared" si="7"/>
        <v>0</v>
      </c>
      <c r="AP49" s="33" t="s">
        <v>89</v>
      </c>
    </row>
    <row r="50" spans="1:43" s="25" customFormat="1" ht="12.75">
      <c r="A50" s="32" t="s">
        <v>90</v>
      </c>
      <c r="B50" s="32" t="s">
        <v>91</v>
      </c>
      <c r="C50" s="38"/>
      <c r="D50" s="38"/>
      <c r="E50" s="42"/>
      <c r="F50" s="42"/>
      <c r="G50" s="42"/>
      <c r="H50" s="20">
        <f t="shared" si="16"/>
        <v>0</v>
      </c>
      <c r="I50" s="21"/>
      <c r="J50" s="28">
        <f t="shared" si="12"/>
        <v>0</v>
      </c>
      <c r="K50" s="20">
        <f t="shared" si="0"/>
        <v>0</v>
      </c>
      <c r="L50" s="20">
        <f t="shared" si="1"/>
        <v>0</v>
      </c>
      <c r="M50" s="20">
        <f t="shared" si="15"/>
        <v>0</v>
      </c>
      <c r="N50" s="21"/>
      <c r="O50" s="20"/>
      <c r="P50" s="22">
        <v>0</v>
      </c>
      <c r="Q50" s="38"/>
      <c r="R50" s="38"/>
      <c r="S50" s="38">
        <v>26080</v>
      </c>
      <c r="T50" s="38">
        <v>26080</v>
      </c>
      <c r="U50" s="38">
        <f t="shared" si="8"/>
        <v>26080</v>
      </c>
      <c r="V50" s="38">
        <f t="shared" si="9"/>
        <v>26080</v>
      </c>
      <c r="W50" s="38">
        <v>0</v>
      </c>
      <c r="X50" s="38"/>
      <c r="Y50" s="38"/>
      <c r="Z50" s="38"/>
      <c r="AA50" s="20">
        <f t="shared" si="11"/>
        <v>0</v>
      </c>
      <c r="AB50" s="20">
        <f t="shared" si="5"/>
        <v>0</v>
      </c>
      <c r="AC50" s="21"/>
      <c r="AD50" s="42"/>
      <c r="AE50" s="42"/>
      <c r="AF50" s="21"/>
      <c r="AG50" s="21"/>
      <c r="AH50" s="38">
        <v>0</v>
      </c>
      <c r="AI50" s="38"/>
      <c r="AJ50" s="42">
        <v>37475</v>
      </c>
      <c r="AK50" s="42">
        <v>20353</v>
      </c>
      <c r="AL50" s="20">
        <f t="shared" si="14"/>
        <v>37475</v>
      </c>
      <c r="AM50" s="20">
        <f t="shared" si="4"/>
        <v>20353</v>
      </c>
      <c r="AN50" s="20">
        <f t="shared" si="6"/>
        <v>63555</v>
      </c>
      <c r="AO50" s="20">
        <f t="shared" si="7"/>
        <v>46433</v>
      </c>
      <c r="AP50" s="33" t="s">
        <v>91</v>
      </c>
      <c r="AQ50" s="43"/>
    </row>
    <row r="51" spans="1:43" s="25" customFormat="1" ht="12.75">
      <c r="A51" s="32" t="s">
        <v>92</v>
      </c>
      <c r="B51" s="32" t="s">
        <v>93</v>
      </c>
      <c r="C51" s="38"/>
      <c r="D51" s="38"/>
      <c r="E51" s="42"/>
      <c r="F51" s="42"/>
      <c r="G51" s="42"/>
      <c r="H51" s="20">
        <f t="shared" si="16"/>
        <v>0</v>
      </c>
      <c r="I51" s="21"/>
      <c r="J51" s="28">
        <f t="shared" si="12"/>
        <v>0</v>
      </c>
      <c r="K51" s="20">
        <f t="shared" si="0"/>
        <v>0</v>
      </c>
      <c r="L51" s="20">
        <f t="shared" si="1"/>
        <v>0</v>
      </c>
      <c r="M51" s="20">
        <f t="shared" si="15"/>
        <v>0</v>
      </c>
      <c r="N51" s="21"/>
      <c r="O51" s="21"/>
      <c r="P51" s="42"/>
      <c r="Q51" s="38"/>
      <c r="R51" s="38">
        <v>0</v>
      </c>
      <c r="S51" s="38"/>
      <c r="T51" s="38"/>
      <c r="U51" s="27">
        <f t="shared" si="8"/>
        <v>0</v>
      </c>
      <c r="V51" s="27">
        <f t="shared" si="9"/>
        <v>0</v>
      </c>
      <c r="W51" s="38">
        <v>0</v>
      </c>
      <c r="X51" s="38"/>
      <c r="Y51" s="38">
        <f>Y52+Y53</f>
        <v>9535</v>
      </c>
      <c r="Z51" s="38">
        <f>Z52+Z53</f>
        <v>9532</v>
      </c>
      <c r="AA51" s="20">
        <f t="shared" si="11"/>
        <v>9535</v>
      </c>
      <c r="AB51" s="20">
        <f>+X51+Z51</f>
        <v>9532</v>
      </c>
      <c r="AC51" s="20"/>
      <c r="AD51" s="20"/>
      <c r="AE51" s="20"/>
      <c r="AF51" s="20">
        <f>+AD51-AE51</f>
        <v>0</v>
      </c>
      <c r="AG51" s="21"/>
      <c r="AH51" s="38"/>
      <c r="AI51" s="38">
        <v>0</v>
      </c>
      <c r="AJ51" s="20">
        <f>AJ52+AJ53</f>
        <v>36150</v>
      </c>
      <c r="AK51" s="20">
        <f>AK52+AK53</f>
        <v>33185</v>
      </c>
      <c r="AL51" s="20">
        <f t="shared" si="14"/>
        <v>36150</v>
      </c>
      <c r="AM51" s="20">
        <f t="shared" si="4"/>
        <v>33185</v>
      </c>
      <c r="AN51" s="20">
        <f t="shared" si="6"/>
        <v>45685</v>
      </c>
      <c r="AO51" s="20">
        <f t="shared" si="7"/>
        <v>42717</v>
      </c>
      <c r="AP51" s="33" t="s">
        <v>93</v>
      </c>
      <c r="AQ51" s="25" t="s">
        <v>94</v>
      </c>
    </row>
    <row r="52" spans="1:42" s="25" customFormat="1" ht="12.75">
      <c r="A52" s="64" t="s">
        <v>119</v>
      </c>
      <c r="B52" s="64">
        <v>5203</v>
      </c>
      <c r="C52" s="38"/>
      <c r="D52" s="38"/>
      <c r="E52" s="42"/>
      <c r="F52" s="42"/>
      <c r="G52" s="42"/>
      <c r="H52" s="20"/>
      <c r="I52" s="21"/>
      <c r="J52" s="28"/>
      <c r="K52" s="20"/>
      <c r="L52" s="20"/>
      <c r="M52" s="20"/>
      <c r="N52" s="21"/>
      <c r="O52" s="21"/>
      <c r="P52" s="42"/>
      <c r="Q52" s="38"/>
      <c r="R52" s="38"/>
      <c r="S52" s="38"/>
      <c r="T52" s="38"/>
      <c r="U52" s="27"/>
      <c r="V52" s="27"/>
      <c r="W52" s="38"/>
      <c r="X52" s="38"/>
      <c r="Y52" s="65">
        <v>8135</v>
      </c>
      <c r="Z52" s="65">
        <v>8132</v>
      </c>
      <c r="AA52" s="69">
        <f t="shared" si="11"/>
        <v>8135</v>
      </c>
      <c r="AB52" s="69">
        <f>+X52+Z52</f>
        <v>8132</v>
      </c>
      <c r="AC52" s="20"/>
      <c r="AD52" s="20"/>
      <c r="AE52" s="20"/>
      <c r="AF52" s="20"/>
      <c r="AG52" s="21"/>
      <c r="AH52" s="38"/>
      <c r="AI52" s="38"/>
      <c r="AJ52" s="20">
        <v>36150</v>
      </c>
      <c r="AK52" s="20">
        <v>33185</v>
      </c>
      <c r="AL52" s="20"/>
      <c r="AM52" s="20"/>
      <c r="AN52" s="20">
        <f t="shared" si="6"/>
        <v>44285</v>
      </c>
      <c r="AO52" s="20">
        <f t="shared" si="7"/>
        <v>41317</v>
      </c>
      <c r="AP52" s="33"/>
    </row>
    <row r="53" spans="1:42" s="25" customFormat="1" ht="12.75">
      <c r="A53" s="64" t="s">
        <v>115</v>
      </c>
      <c r="B53" s="64">
        <v>5205</v>
      </c>
      <c r="C53" s="38"/>
      <c r="D53" s="38"/>
      <c r="E53" s="42"/>
      <c r="F53" s="42"/>
      <c r="G53" s="42"/>
      <c r="H53" s="20"/>
      <c r="I53" s="21"/>
      <c r="J53" s="28"/>
      <c r="K53" s="20"/>
      <c r="L53" s="20"/>
      <c r="M53" s="20"/>
      <c r="N53" s="21"/>
      <c r="O53" s="21"/>
      <c r="P53" s="42"/>
      <c r="Q53" s="38"/>
      <c r="R53" s="38"/>
      <c r="S53" s="38"/>
      <c r="T53" s="38"/>
      <c r="U53" s="27">
        <f t="shared" si="8"/>
        <v>0</v>
      </c>
      <c r="V53" s="27">
        <f t="shared" si="9"/>
        <v>0</v>
      </c>
      <c r="W53" s="38"/>
      <c r="X53" s="38"/>
      <c r="Y53" s="65">
        <v>1400</v>
      </c>
      <c r="Z53" s="65">
        <v>1400</v>
      </c>
      <c r="AA53" s="69">
        <f t="shared" si="11"/>
        <v>1400</v>
      </c>
      <c r="AB53" s="69">
        <f t="shared" si="5"/>
        <v>1400</v>
      </c>
      <c r="AC53" s="20"/>
      <c r="AD53" s="20"/>
      <c r="AE53" s="20"/>
      <c r="AF53" s="20"/>
      <c r="AG53" s="21"/>
      <c r="AH53" s="38"/>
      <c r="AI53" s="38"/>
      <c r="AJ53" s="20"/>
      <c r="AK53" s="20"/>
      <c r="AL53" s="20">
        <f t="shared" si="14"/>
        <v>0</v>
      </c>
      <c r="AM53" s="20">
        <f t="shared" si="4"/>
        <v>0</v>
      </c>
      <c r="AN53" s="20">
        <f t="shared" si="6"/>
        <v>1400</v>
      </c>
      <c r="AO53" s="20">
        <f t="shared" si="7"/>
        <v>1400</v>
      </c>
      <c r="AP53" s="33"/>
    </row>
    <row r="54" spans="1:42" s="25" customFormat="1" ht="12.75">
      <c r="A54" s="32" t="s">
        <v>95</v>
      </c>
      <c r="B54" s="32" t="s">
        <v>96</v>
      </c>
      <c r="C54" s="38"/>
      <c r="D54" s="38"/>
      <c r="E54" s="42"/>
      <c r="F54" s="42"/>
      <c r="G54" s="42"/>
      <c r="H54" s="20">
        <f t="shared" si="16"/>
        <v>0</v>
      </c>
      <c r="I54" s="21"/>
      <c r="J54" s="28">
        <f t="shared" si="12"/>
        <v>0</v>
      </c>
      <c r="K54" s="20">
        <f t="shared" si="0"/>
        <v>0</v>
      </c>
      <c r="L54" s="20">
        <f t="shared" si="1"/>
        <v>0</v>
      </c>
      <c r="M54" s="20">
        <f>+K54-L54</f>
        <v>0</v>
      </c>
      <c r="N54" s="21"/>
      <c r="O54" s="21"/>
      <c r="P54" s="42"/>
      <c r="Q54" s="38"/>
      <c r="R54" s="38"/>
      <c r="S54" s="38"/>
      <c r="T54" s="38"/>
      <c r="U54" s="27">
        <f t="shared" si="8"/>
        <v>0</v>
      </c>
      <c r="V54" s="27">
        <f t="shared" si="9"/>
        <v>0</v>
      </c>
      <c r="W54" s="38">
        <v>0</v>
      </c>
      <c r="X54" s="38"/>
      <c r="Y54" s="38"/>
      <c r="Z54" s="38"/>
      <c r="AA54" s="20">
        <f t="shared" si="11"/>
        <v>0</v>
      </c>
      <c r="AB54" s="20">
        <f t="shared" si="5"/>
        <v>0</v>
      </c>
      <c r="AC54" s="21"/>
      <c r="AD54" s="21"/>
      <c r="AE54" s="21"/>
      <c r="AF54" s="21"/>
      <c r="AG54" s="21"/>
      <c r="AH54" s="38">
        <v>0</v>
      </c>
      <c r="AI54" s="38"/>
      <c r="AJ54" s="21"/>
      <c r="AK54" s="21"/>
      <c r="AL54" s="20">
        <f t="shared" si="14"/>
        <v>0</v>
      </c>
      <c r="AM54" s="20">
        <f t="shared" si="4"/>
        <v>0</v>
      </c>
      <c r="AN54" s="20">
        <f t="shared" si="6"/>
        <v>0</v>
      </c>
      <c r="AO54" s="20">
        <f t="shared" si="7"/>
        <v>0</v>
      </c>
      <c r="AP54" s="33" t="s">
        <v>96</v>
      </c>
    </row>
    <row r="55" spans="1:42" s="25" customFormat="1" ht="12.75">
      <c r="A55" s="32" t="s">
        <v>97</v>
      </c>
      <c r="B55" s="44">
        <v>55</v>
      </c>
      <c r="C55" s="38"/>
      <c r="D55" s="38"/>
      <c r="E55" s="42"/>
      <c r="F55" s="42"/>
      <c r="G55" s="42"/>
      <c r="H55" s="20">
        <f t="shared" si="16"/>
        <v>0</v>
      </c>
      <c r="I55" s="21"/>
      <c r="J55" s="28">
        <f t="shared" si="12"/>
        <v>0</v>
      </c>
      <c r="K55" s="20">
        <f t="shared" si="0"/>
        <v>0</v>
      </c>
      <c r="L55" s="20">
        <f t="shared" si="1"/>
        <v>0</v>
      </c>
      <c r="M55" s="20">
        <f>+K55-L55</f>
        <v>0</v>
      </c>
      <c r="N55" s="21"/>
      <c r="O55" s="21"/>
      <c r="P55" s="42"/>
      <c r="Q55" s="38"/>
      <c r="R55" s="38"/>
      <c r="S55" s="38"/>
      <c r="T55" s="38"/>
      <c r="U55" s="27">
        <f t="shared" si="8"/>
        <v>0</v>
      </c>
      <c r="V55" s="27">
        <f t="shared" si="9"/>
        <v>0</v>
      </c>
      <c r="W55" s="38">
        <v>0</v>
      </c>
      <c r="X55" s="38"/>
      <c r="Y55" s="38"/>
      <c r="Z55" s="38"/>
      <c r="AA55" s="20">
        <f t="shared" si="11"/>
        <v>0</v>
      </c>
      <c r="AB55" s="20">
        <f t="shared" si="5"/>
        <v>0</v>
      </c>
      <c r="AC55" s="21"/>
      <c r="AD55" s="21"/>
      <c r="AE55" s="21"/>
      <c r="AF55" s="21"/>
      <c r="AG55" s="21"/>
      <c r="AH55" s="38">
        <v>0</v>
      </c>
      <c r="AI55" s="38"/>
      <c r="AJ55" s="21"/>
      <c r="AK55" s="21"/>
      <c r="AL55" s="20">
        <f t="shared" si="14"/>
        <v>0</v>
      </c>
      <c r="AM55" s="20">
        <f t="shared" si="4"/>
        <v>0</v>
      </c>
      <c r="AN55" s="20">
        <f t="shared" si="6"/>
        <v>0</v>
      </c>
      <c r="AO55" s="20">
        <f t="shared" si="7"/>
        <v>0</v>
      </c>
      <c r="AP55" s="33">
        <v>55</v>
      </c>
    </row>
    <row r="56" spans="1:42" s="25" customFormat="1" ht="12.75">
      <c r="A56" s="32" t="s">
        <v>98</v>
      </c>
      <c r="B56" s="44">
        <v>97</v>
      </c>
      <c r="C56" s="38"/>
      <c r="D56" s="38"/>
      <c r="E56" s="42"/>
      <c r="F56" s="42"/>
      <c r="G56" s="42"/>
      <c r="H56" s="20">
        <f t="shared" si="16"/>
        <v>0</v>
      </c>
      <c r="I56" s="21"/>
      <c r="J56" s="28">
        <f t="shared" si="12"/>
        <v>0</v>
      </c>
      <c r="K56" s="20">
        <f t="shared" si="0"/>
        <v>0</v>
      </c>
      <c r="L56" s="20">
        <f t="shared" si="1"/>
        <v>0</v>
      </c>
      <c r="M56" s="20">
        <f>+K56-L56</f>
        <v>0</v>
      </c>
      <c r="N56" s="21"/>
      <c r="O56" s="21"/>
      <c r="P56" s="42"/>
      <c r="Q56" s="38"/>
      <c r="R56" s="38"/>
      <c r="S56" s="38"/>
      <c r="T56" s="38"/>
      <c r="U56" s="27">
        <f t="shared" si="8"/>
        <v>0</v>
      </c>
      <c r="V56" s="27">
        <f t="shared" si="9"/>
        <v>0</v>
      </c>
      <c r="W56" s="38">
        <v>0</v>
      </c>
      <c r="X56" s="38"/>
      <c r="Y56" s="38"/>
      <c r="Z56" s="38"/>
      <c r="AA56" s="20">
        <f t="shared" si="11"/>
        <v>0</v>
      </c>
      <c r="AB56" s="20">
        <f t="shared" si="5"/>
        <v>0</v>
      </c>
      <c r="AC56" s="21"/>
      <c r="AD56" s="21"/>
      <c r="AE56" s="21"/>
      <c r="AF56" s="21"/>
      <c r="AG56" s="21"/>
      <c r="AH56" s="38">
        <v>0</v>
      </c>
      <c r="AI56" s="38"/>
      <c r="AJ56" s="21"/>
      <c r="AK56" s="21"/>
      <c r="AL56" s="20">
        <f t="shared" si="14"/>
        <v>0</v>
      </c>
      <c r="AM56" s="20">
        <f t="shared" si="4"/>
        <v>0</v>
      </c>
      <c r="AN56" s="20">
        <f t="shared" si="6"/>
        <v>0</v>
      </c>
      <c r="AO56" s="20">
        <f t="shared" si="7"/>
        <v>0</v>
      </c>
      <c r="AP56" s="33">
        <v>97</v>
      </c>
    </row>
    <row r="57" spans="1:42" s="25" customFormat="1" ht="12.75">
      <c r="A57" s="45" t="s">
        <v>99</v>
      </c>
      <c r="B57" s="45"/>
      <c r="C57" s="46">
        <f>+C56+C55+C54+C51+C50+C49+C48+C45+C43+C42+C24+C19+C13+C8</f>
        <v>49200</v>
      </c>
      <c r="D57" s="46">
        <f>+D56+D55+D54+D51+D50+D49+D48+D45+D43+D42+D24+D19+D13+D8</f>
        <v>43476</v>
      </c>
      <c r="E57" s="46">
        <f>+E56+E55+E54+E51+E50+E49+E48+E45+E43+E42+E24+E19+E13+E8</f>
        <v>0</v>
      </c>
      <c r="F57" s="46">
        <f>+F56+F55+F54+F51+F50+F49+F48+F45+F43+F42+F24+F19+F13+F8</f>
        <v>10000</v>
      </c>
      <c r="G57" s="46">
        <f>+G56+G55+G54+G51+G50+G49+G48+G45+G43+G42+G24+G19+G13+G8</f>
        <v>4088</v>
      </c>
      <c r="H57" s="20"/>
      <c r="I57" s="21"/>
      <c r="J57" s="28">
        <f>+E57</f>
        <v>0</v>
      </c>
      <c r="K57" s="20">
        <f t="shared" si="0"/>
        <v>59200</v>
      </c>
      <c r="L57" s="20">
        <f t="shared" si="1"/>
        <v>47564</v>
      </c>
      <c r="M57" s="20"/>
      <c r="N57" s="21"/>
      <c r="O57" s="46">
        <f>+O56+O55+O54+O51+O50+O49+O48+O45+O43+O42+O24+O19+O13+O8</f>
        <v>0</v>
      </c>
      <c r="P57" s="55">
        <f>+P56+P55+P54+P51+P50+P49+P48+P45+P43+P42+P24+P19+P13+P8</f>
        <v>0</v>
      </c>
      <c r="Q57" s="46">
        <f aca="true" t="shared" si="17" ref="Q57:V57">+Q56+Q55+Q54+Q51+Q50+Q49+Q48+Q45+Q43+Q42+Q24+Q19+Q13+Q8+Q40</f>
        <v>10298</v>
      </c>
      <c r="R57" s="46">
        <f t="shared" si="17"/>
        <v>10298</v>
      </c>
      <c r="S57" s="46">
        <f t="shared" si="17"/>
        <v>26080</v>
      </c>
      <c r="T57" s="46">
        <f t="shared" si="17"/>
        <v>26080</v>
      </c>
      <c r="U57" s="46">
        <f t="shared" si="17"/>
        <v>36378</v>
      </c>
      <c r="V57" s="46">
        <f t="shared" si="17"/>
        <v>36378</v>
      </c>
      <c r="W57" s="46">
        <f>+W56+W55+W54+W51+W50+W49+W48+W45+W43+W42+W24+W19+W13+W8</f>
        <v>1500</v>
      </c>
      <c r="X57" s="46">
        <f>+X56+X55+X54+X51+X50+X49+X48+X45+X43+X42+X24+X19+X13+X8</f>
        <v>13</v>
      </c>
      <c r="Y57" s="46">
        <f>+Y56+Y55+Y54+Y51+Y50+Y49+Y48+Y45+Y43+Y42+Y24+Y19+Y13+Y8+Y40</f>
        <v>11085</v>
      </c>
      <c r="Z57" s="46">
        <f>+Z56+Z55+Z54+Z51+Z50+Z49+Z48+Z45+Z43+Z42+Z24+Z19+Z13+Z8+Z40</f>
        <v>11060</v>
      </c>
      <c r="AA57" s="20">
        <f>+W57+Y57</f>
        <v>12585</v>
      </c>
      <c r="AB57" s="20">
        <f>+X57+Z57</f>
        <v>11073</v>
      </c>
      <c r="AC57" s="46">
        <f>+AC56+AC55+AC54+AC51+AC50+AC49+AC48+AC45+AC43+AC42+AC24+AC19+AC13+AC8</f>
        <v>0</v>
      </c>
      <c r="AD57" s="46">
        <f>+AD56+AD55+AD54+AD51+AD50+AD49+AD48+AD45+AD43+AD42+AD24+AD19+AD13+AD8</f>
        <v>0</v>
      </c>
      <c r="AE57" s="46">
        <f>+AE56+AE55+AE54+AE51+AE50+AE49+AE48+AE45+AE43+AE42+AE24+AE19+AE13+AE8</f>
        <v>0</v>
      </c>
      <c r="AF57" s="46">
        <f>+AF56+AF55+AF54+AF51+AF50+AF49+AF48+AF45+AF43+AF42+AF24+AF19+AF13+AF8</f>
        <v>0</v>
      </c>
      <c r="AG57" s="29"/>
      <c r="AH57" s="46">
        <f aca="true" t="shared" si="18" ref="AH57:AM57">+AH56+AH55+AH54+AH51+AH50+AH49+AH48+AH45+AH43+AH42+AH24+AH19+AH13+AH8</f>
        <v>29000</v>
      </c>
      <c r="AI57" s="46">
        <f t="shared" si="18"/>
        <v>23283</v>
      </c>
      <c r="AJ57" s="46">
        <f>+AJ56+AJ55+AJ54+AJ51+AJ50+AJ49+AJ48+AJ45+AJ43+AJ42+AJ24+AJ19+AJ13+AJ8</f>
        <v>110625</v>
      </c>
      <c r="AK57" s="46">
        <f t="shared" si="18"/>
        <v>89838</v>
      </c>
      <c r="AL57" s="46">
        <f t="shared" si="18"/>
        <v>139625</v>
      </c>
      <c r="AM57" s="46">
        <f t="shared" si="18"/>
        <v>113121</v>
      </c>
      <c r="AN57" s="46">
        <f>+AN56+AN55+AN54+AN51+AN50+AN49+AN48+AN45+AN43+AN42+AN24+AN19+AN13+AN8+AN40</f>
        <v>247788</v>
      </c>
      <c r="AO57" s="46">
        <f>+AO56+AO55+AO54+AO51+AO50+AO49+AO48+AO45+AO43+AO42+AO24+AO19+AO13+AO8+AO40</f>
        <v>208136</v>
      </c>
      <c r="AP57" s="33"/>
    </row>
  </sheetData>
  <sheetProtection selectLockedCells="1" selectUnlockedCells="1"/>
  <mergeCells count="19">
    <mergeCell ref="AA5:AB6"/>
    <mergeCell ref="AC5:AG6"/>
    <mergeCell ref="C5:I5"/>
    <mergeCell ref="J5:N6"/>
    <mergeCell ref="Q5:R6"/>
    <mergeCell ref="C6:D6"/>
    <mergeCell ref="E6:I6"/>
    <mergeCell ref="O5:P6"/>
    <mergeCell ref="U6:V6"/>
    <mergeCell ref="S5:T6"/>
    <mergeCell ref="AH5:AK5"/>
    <mergeCell ref="AN5:AO6"/>
    <mergeCell ref="W6:X6"/>
    <mergeCell ref="AL5:AM6"/>
    <mergeCell ref="AH6:AI6"/>
    <mergeCell ref="AJ6:AK6"/>
    <mergeCell ref="Y6:Z6"/>
    <mergeCell ref="W5:Z5"/>
    <mergeCell ref="U5:V5"/>
  </mergeCells>
  <printOptions/>
  <pageMargins left="0.16" right="0.16" top="0.22" bottom="0.5118055555555555" header="0.22" footer="0.5118055555555555"/>
  <pageSetup horizontalDpi="300" verticalDpi="300" orientation="landscape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Obstina Asenovgrad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New5</dc:creator>
  <cp:keywords/>
  <dc:description/>
  <cp:lastModifiedBy>----------</cp:lastModifiedBy>
  <cp:lastPrinted>2014-08-13T08:10:58Z</cp:lastPrinted>
  <dcterms:created xsi:type="dcterms:W3CDTF">2013-02-21T13:49:20Z</dcterms:created>
  <dcterms:modified xsi:type="dcterms:W3CDTF">2015-03-23T09:36:59Z</dcterms:modified>
  <cp:category/>
  <cp:version/>
  <cp:contentType/>
  <cp:contentStatus/>
</cp:coreProperties>
</file>